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捐赠资金明细表 (3)" sheetId="5" r:id="rId1"/>
    <sheet name="Sheet6" sheetId="9" state="hidden" r:id="rId2"/>
    <sheet name="Sheet5" sheetId="8" state="hidden" r:id="rId3"/>
    <sheet name="Sheet4" sheetId="7" state="hidden" r:id="rId4"/>
    <sheet name="捐赠资金明细表 (2)" sheetId="4" state="hidden" r:id="rId5"/>
    <sheet name="捐赠资金明细表" sheetId="1" state="hidden" r:id="rId6"/>
    <sheet name="Sheet1" sheetId="3" state="hidden" r:id="rId7"/>
    <sheet name="Sheet3" sheetId="6" state="hidden" r:id="rId8"/>
    <sheet name="Sheet2" sheetId="2" state="hidden" r:id="rId9"/>
  </sheets>
  <externalReferences>
    <externalReference r:id="rId10"/>
  </externalReferences>
  <definedNames>
    <definedName name="_xlnm._FilterDatabase" localSheetId="0" hidden="1">'捐赠资金明细表 (3)'!$A$4:$P$471</definedName>
    <definedName name="_xlnm._FilterDatabase" localSheetId="3" hidden="1">Sheet4!$A$1:$P$135</definedName>
    <definedName name="_xlnm._FilterDatabase" localSheetId="4" hidden="1">'捐赠资金明细表 (2)'!$A$4:$O$204</definedName>
    <definedName name="_xlnm._FilterDatabase" localSheetId="5" hidden="1">捐赠资金明细表!#REF!</definedName>
    <definedName name="_xlnm.Print_Area" localSheetId="5">捐赠资金明细表!$A$1:$O$204</definedName>
    <definedName name="_xlnm.Print_Area" localSheetId="4">'捐赠资金明细表 (2)'!$A$1:$O$204</definedName>
    <definedName name="_xlnm.Print_Area" localSheetId="0">'捐赠资金明细表 (3)'!$A$1:$O$455</definedName>
    <definedName name="_xlnm.Print_Titles" localSheetId="0">'捐赠资金明细表 (3)'!$1:$2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ZQ</author>
  </authors>
  <commentList>
    <comment ref="B104" authorId="0">
      <text/>
    </comment>
  </commentList>
</comments>
</file>

<file path=xl/sharedStrings.xml><?xml version="1.0" encoding="utf-8"?>
<sst xmlns="http://schemas.openxmlformats.org/spreadsheetml/2006/main" count="5923" uniqueCount="1236">
  <si>
    <t>附表一：</t>
  </si>
  <si>
    <t>歙县红十字会2024年捐赠资金收支明细表</t>
  </si>
  <si>
    <t>序号</t>
  </si>
  <si>
    <t>捐赠方</t>
  </si>
  <si>
    <t>捐赠意向</t>
  </si>
  <si>
    <t>捐赠用途</t>
  </si>
  <si>
    <t>收入</t>
  </si>
  <si>
    <t>支出</t>
  </si>
  <si>
    <t>结余</t>
  </si>
  <si>
    <t>备注</t>
  </si>
  <si>
    <t>金额</t>
  </si>
  <si>
    <t>接受捐赠收据</t>
  </si>
  <si>
    <t>捐款进账时间</t>
  </si>
  <si>
    <t>凭证号</t>
  </si>
  <si>
    <t>捐赠接收单位</t>
  </si>
  <si>
    <t>捐款拨付时间</t>
  </si>
  <si>
    <t>北润建设集团有限公司</t>
  </si>
  <si>
    <t>歙县防汛救灾+岔口镇政府</t>
  </si>
  <si>
    <t>6.20洪灾</t>
  </si>
  <si>
    <t>记-8</t>
  </si>
  <si>
    <t>歙县岔口镇财政所</t>
  </si>
  <si>
    <t>抢险救灾</t>
  </si>
  <si>
    <t>记-26</t>
  </si>
  <si>
    <t>岔口镇洪灾定向</t>
  </si>
  <si>
    <t>歙县防汛救灾+武阳乡政府</t>
  </si>
  <si>
    <t>歙县武阳乡财政所</t>
  </si>
  <si>
    <t>防汛救灾</t>
  </si>
  <si>
    <t>武阳乡洪灾定向</t>
  </si>
  <si>
    <t>黄山市歙县永利化工有限公司</t>
  </si>
  <si>
    <t>上海利宏企业发展有限公司</t>
  </si>
  <si>
    <t>用于6.20洪灾，定向捐赠给杞梓里镇、许村镇人民政府各10万</t>
  </si>
  <si>
    <t>歙县许村镇财政所、歙县杞梓里镇财政所</t>
  </si>
  <si>
    <t>用于6.20洪灾</t>
  </si>
  <si>
    <t>记-20</t>
  </si>
  <si>
    <t>许村镇、杞梓里镇洪灾定向</t>
  </si>
  <si>
    <t>黄山市新安医药零售连锁有限公司</t>
  </si>
  <si>
    <t>赈灾款-专项捐款用于许村镇</t>
  </si>
  <si>
    <t>歙县许村镇财政所</t>
  </si>
  <si>
    <t>洪灾赈灾</t>
  </si>
  <si>
    <t>记-4</t>
  </si>
  <si>
    <t>许村镇洪灾定向</t>
  </si>
  <si>
    <t>黄山勇泰市政工程有限公司</t>
  </si>
  <si>
    <t>向霞坑镇人民政府定项捐款</t>
  </si>
  <si>
    <t>歙县霞坑镇财政所</t>
  </si>
  <si>
    <t>防汛救灾和灾后重建</t>
  </si>
  <si>
    <t>记-23</t>
  </si>
  <si>
    <t>霞坑镇洪灾定向</t>
  </si>
  <si>
    <t>向武阳乡人民政府定项捐款</t>
  </si>
  <si>
    <t>向徽城镇人民政府定向捐款</t>
  </si>
  <si>
    <t>歙县财政所徽城分局</t>
  </si>
  <si>
    <t>徽城镇洪灾定向</t>
  </si>
  <si>
    <t>向郑村镇人民政府定向捐款</t>
  </si>
  <si>
    <t>歙县郑村镇财政所</t>
  </si>
  <si>
    <t>郑村镇洪灾定向</t>
  </si>
  <si>
    <t>向富堨镇人民政府定向捐款</t>
  </si>
  <si>
    <t>歙县富堨镇财政所</t>
  </si>
  <si>
    <t>富堨镇洪灾定向</t>
  </si>
  <si>
    <t>厦门清亚丽建设工程有限公司</t>
  </si>
  <si>
    <t>歙县小川乡古稔村村民委员会防汛救灾后重建使用</t>
  </si>
  <si>
    <t>记-9</t>
  </si>
  <si>
    <t>歙县小川乡古稔村村民委员会</t>
  </si>
  <si>
    <t>记-27</t>
  </si>
  <si>
    <t>小川乡古稔村洪灾定向</t>
  </si>
  <si>
    <t>马鞍山市华源环保科技有限公司</t>
  </si>
  <si>
    <t>定向捐给璜蔚村</t>
  </si>
  <si>
    <t>歙县璜田乡璜蔚村民委员会</t>
  </si>
  <si>
    <t>抗洪救灾</t>
  </si>
  <si>
    <t>璜田乡璜蔚村洪灾定向</t>
  </si>
  <si>
    <t>冯娟</t>
  </si>
  <si>
    <t>定向捐赠歙县妇女联合会</t>
  </si>
  <si>
    <t>记-10</t>
  </si>
  <si>
    <t>歙县妇女联合会</t>
  </si>
  <si>
    <t>定向妇联抗洪救灾</t>
  </si>
  <si>
    <t>记-12</t>
  </si>
  <si>
    <t>妇联洪灾定向</t>
  </si>
  <si>
    <t>安徽青松食品有限公司</t>
  </si>
  <si>
    <t>记-2</t>
  </si>
  <si>
    <t>段娟</t>
  </si>
  <si>
    <t>潜山呵护家政服务有限公司</t>
  </si>
  <si>
    <t>泾县吾诚职业技能培训学校有限公司</t>
  </si>
  <si>
    <t>石微微</t>
  </si>
  <si>
    <t>铜陵壹捌零家政服务有限公司</t>
  </si>
  <si>
    <t>江山盛</t>
  </si>
  <si>
    <t>用于绍濂乡6.20洪灾重建捐助</t>
  </si>
  <si>
    <t>记-11</t>
  </si>
  <si>
    <t>歙县绍濂乡财政所</t>
  </si>
  <si>
    <t>绍濂乡洪灾定向</t>
  </si>
  <si>
    <t>吴斌</t>
  </si>
  <si>
    <t>瑞众保险定向捐赠歙县昌溪乡抗灾</t>
  </si>
  <si>
    <t>歙县昌溪乡财政所</t>
  </si>
  <si>
    <t>昌溪乡洪灾定向</t>
  </si>
  <si>
    <t>吴秋梅</t>
  </si>
  <si>
    <t>用于长陔乡6.20洪灾捐赠</t>
  </si>
  <si>
    <t>歙县长陔乡财政所</t>
  </si>
  <si>
    <t>洪灾救助</t>
  </si>
  <si>
    <t>长陔乡洪灾定向</t>
  </si>
  <si>
    <t>黄山市多瑞尔科技有限公司</t>
  </si>
  <si>
    <t>歙县王村镇抗洪救灾费用</t>
  </si>
  <si>
    <t>歙县王村镇财政所</t>
  </si>
  <si>
    <t>记-1</t>
  </si>
  <si>
    <t>王村洪灾定向</t>
  </si>
  <si>
    <t>凌光</t>
  </si>
  <si>
    <t>黄山市驻合肥青年人才联络站支援歙县霞坑镇抗洪救灾专用款</t>
  </si>
  <si>
    <t>殷汉峰</t>
  </si>
  <si>
    <t>黄山市收藏家协会定向捐赠上丰乡款项</t>
  </si>
  <si>
    <t>歙县上丰乡财政所</t>
  </si>
  <si>
    <t>上丰乡洪灾定向</t>
  </si>
  <si>
    <t>安徽新兆通信科技有限公司</t>
  </si>
  <si>
    <t>昌溪乡抗洪救灾捐款</t>
  </si>
  <si>
    <t>定向捐赠</t>
  </si>
  <si>
    <t>记-24</t>
  </si>
  <si>
    <t>黄山永奇企业管理有限公司</t>
  </si>
  <si>
    <t>岔口防汛救灾捐款</t>
  </si>
  <si>
    <t>记-3</t>
  </si>
  <si>
    <t>黄山奥胜滤清器科技有限公司</t>
  </si>
  <si>
    <t>定向捐赠许村镇政府</t>
  </si>
  <si>
    <t>安徽辰宇建设工程项目管理有限公司黄山分公司</t>
  </si>
  <si>
    <t>歙县防汛救灾，定向歙县岔口镇人民政府</t>
  </si>
  <si>
    <t>黄山禾美科技创新发展有限公司</t>
  </si>
  <si>
    <t>定向捐赠给歙县雄村</t>
  </si>
  <si>
    <t>歙县雄村镇财政所</t>
  </si>
  <si>
    <t>雄村镇洪灾定向</t>
  </si>
  <si>
    <t>王瑞芳</t>
  </si>
  <si>
    <t>捐赠歙县绍濂乡政府防汛救灾款</t>
  </si>
  <si>
    <t>黄山市华圣新材料有限公司</t>
  </si>
  <si>
    <t>誉娇诚科技（黄山）有限公司</t>
  </si>
  <si>
    <t>定向捐赠歙县长陔乡人民政府防汛救灾资金</t>
  </si>
  <si>
    <t>安徽鸿齐建设工程有限公司</t>
  </si>
  <si>
    <t>向许村镇捐款用于抢险救灾</t>
  </si>
  <si>
    <t>许雪莲</t>
  </si>
  <si>
    <t>向许村镇捐赠，用于抢险救灾</t>
  </si>
  <si>
    <t>吴笑梅（黄山市民间文艺家协会、黄山一枝梅剪纸艺术传播中心、黄山市工艺美术协会）</t>
  </si>
  <si>
    <t>抗洪救灾定向长陔、富堨、溪头</t>
  </si>
  <si>
    <t>1650002213、1650002214、1650002215</t>
  </si>
  <si>
    <t>歙县长陔乡韶坑村村民委员会</t>
  </si>
  <si>
    <t>记-28</t>
  </si>
  <si>
    <t>长陔乡韶坑村洪灾定向</t>
  </si>
  <si>
    <t>歙县富堨镇仁里村村民委员会</t>
  </si>
  <si>
    <t>富堨镇仁里村洪灾定向</t>
  </si>
  <si>
    <t>歙县富堨镇中溪村村民委员会</t>
  </si>
  <si>
    <t>富堨镇中溪村定向洪灾</t>
  </si>
  <si>
    <t>歙县富堨镇青山村村民委员会</t>
  </si>
  <si>
    <t>富堨镇青山村洪灾定向</t>
  </si>
  <si>
    <t>歙县溪头镇大谷运村村民委员会</t>
  </si>
  <si>
    <t>溪头镇大谷运村定向洪灾</t>
  </si>
  <si>
    <t>黄山市红十字会</t>
  </si>
  <si>
    <t>市企联会企发会定向歙县岔口镇洪灾专项捐款拨付</t>
  </si>
  <si>
    <t>记-13</t>
  </si>
  <si>
    <t>芜湖徽州商会</t>
  </si>
  <si>
    <t>6.20灾后重建</t>
  </si>
  <si>
    <t>1650002534-1650002289</t>
  </si>
  <si>
    <t>歙县上丰乡人民政府</t>
  </si>
  <si>
    <t>宋亮辉</t>
  </si>
  <si>
    <t>灾后救助贫困学生</t>
  </si>
  <si>
    <t>6.20灾后救助贫困学生</t>
  </si>
  <si>
    <t>黄山市收藏家协会定向捐赠箬岭款项</t>
  </si>
  <si>
    <t>记-14</t>
  </si>
  <si>
    <t>歙县许村镇箬岭村村民委员会</t>
  </si>
  <si>
    <t>许村镇箬岭村洪灾定向</t>
  </si>
  <si>
    <t>胡红雷</t>
  </si>
  <si>
    <t>洪灾捐款</t>
  </si>
  <si>
    <t>记-15</t>
  </si>
  <si>
    <t>叶梅花</t>
  </si>
  <si>
    <t>救助</t>
  </si>
  <si>
    <t>张旭（安徽欧贝体育用品有限公司）</t>
  </si>
  <si>
    <t>定向富堨镇</t>
  </si>
  <si>
    <t>安徽华邦古楼新材料有限公司</t>
  </si>
  <si>
    <t>歙县防汛救灾</t>
  </si>
  <si>
    <t>记-16</t>
  </si>
  <si>
    <t>歙县富堨财政所</t>
  </si>
  <si>
    <t>记-22</t>
  </si>
  <si>
    <t>安徽省地质矿产勘察局332地质队</t>
  </si>
  <si>
    <t>防汛救灾款</t>
  </si>
  <si>
    <t>黄山市徽州区厘子艺术培训中心</t>
  </si>
  <si>
    <t>歙县雄村财政所</t>
  </si>
  <si>
    <t>岔口捐款</t>
  </si>
  <si>
    <t>安徽昌佳建筑工程有限公司</t>
  </si>
  <si>
    <t>歙县岔口镇财政所（黄山市茗江纸制品包装有限公司）</t>
  </si>
  <si>
    <t>歙县岔口财政所</t>
  </si>
  <si>
    <t>黄山绩甲传动机械有限公司</t>
  </si>
  <si>
    <t>歙县洪灾</t>
  </si>
  <si>
    <t>水灾救助</t>
  </si>
  <si>
    <t>黄山信商工程咨询有限公司</t>
  </si>
  <si>
    <t>歙县小川乡财政所</t>
  </si>
  <si>
    <t>小川乡洪灾定向</t>
  </si>
  <si>
    <t>安徽昌成建设工程有限公司</t>
  </si>
  <si>
    <t>记-19</t>
  </si>
  <si>
    <t>歙县小川乡财政所、歙县昌溪乡财政所各10万</t>
  </si>
  <si>
    <t>6.20洪涝灾害救灾</t>
  </si>
  <si>
    <t>记-18</t>
  </si>
  <si>
    <t>小川乡、昌溪乡洪灾定向</t>
  </si>
  <si>
    <t>黄山运佳装饰材料有限公司</t>
  </si>
  <si>
    <t>定向绍濂乡30万、森村20万</t>
  </si>
  <si>
    <t>记-29</t>
  </si>
  <si>
    <t>歙县森村乡财政所</t>
  </si>
  <si>
    <t>森村乡洪灾定向</t>
  </si>
  <si>
    <t>定向岔口镇</t>
  </si>
  <si>
    <t>记-31</t>
  </si>
  <si>
    <t>定向长陔乡</t>
  </si>
  <si>
    <t>黄山明明德集团有限公司</t>
  </si>
  <si>
    <t>歙县王村镇坎抗洪救灾，学校设施恢复</t>
  </si>
  <si>
    <t>歙县王村镇财政所5000、歙县核算中心5000</t>
  </si>
  <si>
    <t>抗洪救灾、学校设施恢复</t>
  </si>
  <si>
    <t>齐欢</t>
  </si>
  <si>
    <t>捐给绍濂中心学校小溪小学用于维修及办学条件改善</t>
  </si>
  <si>
    <t>歙县会计核算中心</t>
  </si>
  <si>
    <t>捐给绍濂中心学校</t>
  </si>
  <si>
    <t>绍濂中心学校洪灾定向</t>
  </si>
  <si>
    <t>安徽歙县农村商业银行股份有限公司</t>
  </si>
  <si>
    <t>灾后重建款</t>
  </si>
  <si>
    <t>歙县北岸镇人民政府</t>
  </si>
  <si>
    <t>记-7</t>
  </si>
  <si>
    <t>北岸镇洪灾定向</t>
  </si>
  <si>
    <t>中智.阿斯利康（无锡）贸易有限公司分工会</t>
  </si>
  <si>
    <t>捐赠</t>
  </si>
  <si>
    <t>歙县长陔乡人民政府2.5万；歙县森村人民政府2.5万</t>
  </si>
  <si>
    <t>森村乡、长陔乡洪灾定向</t>
  </si>
  <si>
    <t>项迎庆</t>
  </si>
  <si>
    <t>森村乡抗洪救灾</t>
  </si>
  <si>
    <t>黄山蔚业工程咨询有限公司</t>
  </si>
  <si>
    <t>支援抗洪（定向上丰乡）</t>
  </si>
  <si>
    <t>安徽王牌教育科技有限公司</t>
  </si>
  <si>
    <t>捐赠供坑口乡汪村抗洪救灾专用</t>
  </si>
  <si>
    <t>歙县坑口乡瀹潭村村民委员会</t>
  </si>
  <si>
    <t>记-6</t>
  </si>
  <si>
    <t>坑口乡瀹潭村洪灾定向</t>
  </si>
  <si>
    <t>安徽省侨商投资企业协会</t>
  </si>
  <si>
    <t>定向捐赠给歙县雄村镇人民政府用于防汛救灾</t>
  </si>
  <si>
    <t>许健康</t>
  </si>
  <si>
    <t>许村镇人民政府抗洪救灾</t>
  </si>
  <si>
    <t>抗洪救灾、灾后重建</t>
  </si>
  <si>
    <t>汪晓华</t>
  </si>
  <si>
    <t>1650001895、1650001896</t>
  </si>
  <si>
    <t>汪晓华（云南亿邦钢结构工程有限公司）</t>
  </si>
  <si>
    <t>汪晓华（黄山市汪华文化研究会）</t>
  </si>
  <si>
    <t>安徽百纯建筑工程有限公司</t>
  </si>
  <si>
    <t>用于灾后重建</t>
  </si>
  <si>
    <t>灾后重建</t>
  </si>
  <si>
    <t>歙县青年徽商商会</t>
  </si>
  <si>
    <t>定向捐赠歙县富堨镇政府抗洪救灾款</t>
  </si>
  <si>
    <t>定向捐赠歙县王村镇政府抗洪救灾款</t>
  </si>
  <si>
    <t>歙县博源水电有限公司</t>
  </si>
  <si>
    <t>捐赠璜田乡洪水受灾款</t>
  </si>
  <si>
    <t>歙县璜田乡财政所</t>
  </si>
  <si>
    <t>璜田乡洪灾定向</t>
  </si>
  <si>
    <t>恒泰工程咨询集团有限公司黄山市分公司</t>
  </si>
  <si>
    <t>洪梦菲（朱顺忠）</t>
  </si>
  <si>
    <t>捐赠给绍濂乡皋径灾区</t>
  </si>
  <si>
    <t>歙县森村乡皋径村民委员会</t>
  </si>
  <si>
    <t>森村乡皋径村洪灾定向</t>
  </si>
  <si>
    <t>白书义（阜阳市水利机械工程有限责任公司）</t>
  </si>
  <si>
    <t>捐赠给郑村镇人民政府用于抗洪救灾</t>
  </si>
  <si>
    <t>白书义（山东飞扬环境工程有限公司歙县分公司）</t>
  </si>
  <si>
    <t>宁波市徽州商会</t>
  </si>
  <si>
    <t>其中定向捐款长陔乡政府20000元</t>
  </si>
  <si>
    <t>歙县街口镇财政所（朱景龙）</t>
  </si>
  <si>
    <t>歙县街口镇财政所</t>
  </si>
  <si>
    <t>街口镇洪灾定向</t>
  </si>
  <si>
    <t>史玉兵</t>
  </si>
  <si>
    <t>杭州广厦建筑咨询有限公司黄山市分公司</t>
  </si>
  <si>
    <t>捐赠给歙县富堨镇仁里村抗洪救灾专用</t>
  </si>
  <si>
    <t>安徽省红十字基金会</t>
  </si>
  <si>
    <t>定向用于昌溪乡防汛救灾使用</t>
  </si>
  <si>
    <t>记-25</t>
  </si>
  <si>
    <t>记-5</t>
  </si>
  <si>
    <t>江叔旺</t>
  </si>
  <si>
    <t>定向绍濂乡和平村抗洪救灾</t>
  </si>
  <si>
    <t>程雪斌（黄山中徽财税有限公司）</t>
  </si>
  <si>
    <t>定向捐赠富堨3000，徽城2000</t>
  </si>
  <si>
    <t>歙县徽城镇渔梁社区居民委员会2000、歙县富堨镇仁里村村民委员会3000</t>
  </si>
  <si>
    <t>富堨镇仁里村、徽城镇渔梁社区洪灾定向</t>
  </si>
  <si>
    <t>捐赠供歙县富堨镇青山村抗洪救灾专用</t>
  </si>
  <si>
    <t>乐亚芬（宁波市安徽商会）</t>
  </si>
  <si>
    <t>记-26、记-27</t>
  </si>
  <si>
    <t>歙县绍濂乡财政所20000元；歙县许村镇财政所20000元；歙县璜田乡财政所20000元；歙县溪头镇财政所20000元</t>
  </si>
  <si>
    <t>绍濂乡、许村镇、璜田乡、溪头镇洪灾定向</t>
  </si>
  <si>
    <t>黄山市源润新材料科技有限公司</t>
  </si>
  <si>
    <t>岔口镇抗洪救灾</t>
  </si>
  <si>
    <t>汪发达（淳安县鸿飞运输有限公司）</t>
  </si>
  <si>
    <t>歙县绍濂乡财政所36600，歙县王村镇财政所20000，歙县街口镇财政所70000</t>
  </si>
  <si>
    <t>绍濂乡、王村、街口镇洪灾定向</t>
  </si>
  <si>
    <t>汪发达（杭州淳美建筑规划设计有限公司）</t>
  </si>
  <si>
    <t>汪发达（浙江诚正工程管理有限公司）</t>
  </si>
  <si>
    <t>汪发达（歙县森飞木业有限公司）</t>
  </si>
  <si>
    <t>汪发达（盈创筑业工程科技有限公司歙县分公司）</t>
  </si>
  <si>
    <t>汪发达</t>
  </si>
  <si>
    <t>黄山冠源食品包装机械有限公司</t>
  </si>
  <si>
    <t>王村镇灾后恢复建设</t>
  </si>
  <si>
    <t>黄山市哥德威尔服饰有限公司</t>
  </si>
  <si>
    <t>捐款</t>
  </si>
  <si>
    <t>程丹</t>
  </si>
  <si>
    <t>捐给受灾的汪岔村</t>
  </si>
  <si>
    <t>歙县溪头镇洪村口村村民委员会</t>
  </si>
  <si>
    <t>溪头镇洪村口村洪灾定向</t>
  </si>
  <si>
    <t>安徽窝窝家政服务有限公司</t>
  </si>
  <si>
    <t>定向捐给歙县妇女联合会</t>
  </si>
  <si>
    <t>余海燕（蒋泽华）</t>
  </si>
  <si>
    <t>余海燕（方强）</t>
  </si>
  <si>
    <t>余海燕（广东乾知智库研究院有限公司）</t>
  </si>
  <si>
    <t>余海燕（广东爱洁环境管理有限公司）</t>
  </si>
  <si>
    <t>余海燕（东莞市安展精密技术有限公司）</t>
  </si>
  <si>
    <t>余海燕（东莞市伊势崎橡塑制品有限公司）</t>
  </si>
  <si>
    <t>余海燕（东莞市庆华航空国际货运代理有限公司）</t>
  </si>
  <si>
    <t>余海燕（东莞市万瑞鞋材模具有限公司）</t>
  </si>
  <si>
    <t>余海燕（广东翎安建筑工程有限公司）</t>
  </si>
  <si>
    <t>余海燕（广东派客包装制品有限公司）</t>
  </si>
  <si>
    <t>余海燕（东莞市心爱家居用品有限公司）</t>
  </si>
  <si>
    <t>余海燕（东莞市徽丰商贸有限公司）</t>
  </si>
  <si>
    <t>池州市扬帆康馨家政服务有限公司</t>
  </si>
  <si>
    <t>六安市清华职业培训学校</t>
  </si>
  <si>
    <t>妇联捐赠</t>
  </si>
  <si>
    <t>胡伦金</t>
  </si>
  <si>
    <t>定向歙县富堨镇</t>
  </si>
  <si>
    <t>张小燕</t>
  </si>
  <si>
    <t>歙县妇联</t>
  </si>
  <si>
    <t>程雪莲（中国共产党安徽华邦鼓楼新材料有限公司支部委员会、安徽华邦古楼新材料有限公司工会委员会）</t>
  </si>
  <si>
    <t>璜田乡灾后重建</t>
  </si>
  <si>
    <t>安徽艾克瑞德科技有限公司</t>
  </si>
  <si>
    <t>定向溪头镇洪村口村汪岔组</t>
  </si>
  <si>
    <t>黄山市企业（企业家）联合会</t>
  </si>
  <si>
    <t>北岸镇洪灾捐款</t>
  </si>
  <si>
    <t>歙县北岸镇财政分局</t>
  </si>
  <si>
    <t>许村镇箬岭村古桥修缮捐款</t>
  </si>
  <si>
    <t>黄山创想科技股份有限公司</t>
  </si>
  <si>
    <t>安庆市蓝天保洁有限责任公司</t>
  </si>
  <si>
    <t>捐赠妇联抗洪救灾</t>
  </si>
  <si>
    <t>安徽泓齐建设工程有限公司</t>
  </si>
  <si>
    <t>璜田乡人民政府捐赠抗洪救灾</t>
  </si>
  <si>
    <t>杭州徽州学研究会</t>
  </si>
  <si>
    <t>歙县岔口镇财政所（吴丙三）</t>
  </si>
  <si>
    <t>余建（项长珠）</t>
  </si>
  <si>
    <t>歙县防汛救灾，定向捐助绍濂乡</t>
  </si>
  <si>
    <t>黄山巴威生态农业科技有限公司</t>
  </si>
  <si>
    <t>定向支付给歙县王村镇横联村</t>
  </si>
  <si>
    <t>歙县王村镇横联村民委员会</t>
  </si>
  <si>
    <t>记-21</t>
  </si>
  <si>
    <t>王村镇横联村定向洪灾</t>
  </si>
  <si>
    <t>安徽省家庭服务业协会</t>
  </si>
  <si>
    <t>歙县妇联抗洪救灾</t>
  </si>
  <si>
    <t>记-17</t>
  </si>
  <si>
    <t>安徽禾美环保集团有限公司</t>
  </si>
  <si>
    <t>定向捐赠给歙县北岸镇</t>
  </si>
  <si>
    <t>安徽金荣电力科技集团有限公司</t>
  </si>
  <si>
    <t>长丰县个体民营企业协会</t>
  </si>
  <si>
    <t>江西赣浙非融资担保有限公司</t>
  </si>
  <si>
    <t>淮南市青年企业家协会</t>
  </si>
  <si>
    <t>黄山市青年企业家协会</t>
  </si>
  <si>
    <t>泾县皖嫂职业技能培训学校</t>
  </si>
  <si>
    <t>定向捐款歙县妇女联合会</t>
  </si>
  <si>
    <t>吴倩</t>
  </si>
  <si>
    <t>何湖民</t>
  </si>
  <si>
    <t>定向岔口镇湖岭村村基础设施水毁修复</t>
  </si>
  <si>
    <t>歙县岔口镇湖岭村村民委员会</t>
  </si>
  <si>
    <t>基础设施水毁修复</t>
  </si>
  <si>
    <t>岔口镇湖岭村洪灾定向</t>
  </si>
  <si>
    <t>戴丽丽（黄山振邦金融控股有限公司）</t>
  </si>
  <si>
    <t>捐赠给坑口乡汪村抗洪救灾专用</t>
  </si>
  <si>
    <t>黄山市怡兴农产品开发有限公司</t>
  </si>
  <si>
    <t>定向向歙县绍濂乡洪灾专项捐款</t>
  </si>
  <si>
    <t>定向歙县王村、岔口洪灾专项捐款</t>
  </si>
  <si>
    <t>记-28、记-27</t>
  </si>
  <si>
    <t>歙县岔口财政所2万、歙县王村财政所2万</t>
  </si>
  <si>
    <t>王村、岔口镇洪灾定向</t>
  </si>
  <si>
    <t>余健</t>
  </si>
  <si>
    <t>定向捐赠新溪口乡塔坑村用抗洪救灾</t>
  </si>
  <si>
    <t>歙县新溪口乡塔坑村民委员会</t>
  </si>
  <si>
    <t>新溪口乡塔坑村洪灾定向</t>
  </si>
  <si>
    <t>定向支付给歙县霞坑镇石潭村民委会</t>
  </si>
  <si>
    <t>歙县霞坑镇石潭村民委员会</t>
  </si>
  <si>
    <t>霞坑镇石潭村洪灾定向</t>
  </si>
  <si>
    <t>廖培烨（温州市黄山商会）</t>
  </si>
  <si>
    <t>金川街口武阳坑口各乡镇1万，狮石乡1.1万</t>
  </si>
  <si>
    <t>记-26、记-28</t>
  </si>
  <si>
    <t>歙县金川乡财政所1万、歙县武阳乡财政所1万、歙县街口镇财政所1万、歙县坑口乡财政所1万、歙县石狮乡财政所1.1万</t>
  </si>
  <si>
    <t>武阳乡、街口镇、金川乡、狮石乡、坑口乡洪灾定向</t>
  </si>
  <si>
    <t>安徽英腾律师事务所</t>
  </si>
  <si>
    <t>定向捐助北岸镇救灾款</t>
  </si>
  <si>
    <t>安徽七松家农业科技有限公司</t>
  </si>
  <si>
    <t>定向捐给县残联，用于慰问困难残疾人</t>
  </si>
  <si>
    <t>捐赠残联、慰问困难残疾人</t>
  </si>
  <si>
    <t>残联洪灾定向</t>
  </si>
  <si>
    <t>黄山肴记食品有限公司</t>
  </si>
  <si>
    <t>捐助北岸镇救灾款</t>
  </si>
  <si>
    <t>浙江元正工程管理有限公司黄山分公司</t>
  </si>
  <si>
    <t>定向歙县街口镇人民政府</t>
  </si>
  <si>
    <t>定向歙县许村镇人民政府</t>
  </si>
  <si>
    <t>黄山市祥和城市环境管理服务有限公司</t>
  </si>
  <si>
    <t>定向捐给北岸镇瞻淇村</t>
  </si>
  <si>
    <t>尹芳琴</t>
  </si>
  <si>
    <t>绍濂乡岭口村2万，石门乡竹岭村2万，上丰乡1.35万</t>
  </si>
  <si>
    <t>记-24、记-27</t>
  </si>
  <si>
    <t>歙县上丰乡财政所1.35万；歙县绍濂乡岭口村股份经济合作社2万；歙县石门乡竹岭村股份经济合作社2万</t>
  </si>
  <si>
    <t>绍濂乡岭口村、上丰乡、石门乡竹岭村定向</t>
  </si>
  <si>
    <t>黄山市黄山区山海公益助残服务中心</t>
  </si>
  <si>
    <t>其他定向捐赠</t>
  </si>
  <si>
    <t>慰问困难残疾人</t>
  </si>
  <si>
    <t>歙县南源水电有限公司</t>
  </si>
  <si>
    <t>定向捐赠歙县璜田乡政府</t>
  </si>
  <si>
    <t>歙县女企业家协会</t>
  </si>
  <si>
    <t>歙县溪头镇财政所</t>
  </si>
  <si>
    <t>溪头镇洪灾定向</t>
  </si>
  <si>
    <t>程婷（范日升）</t>
  </si>
  <si>
    <t>捐赠用于王村镇横联村防汛救灾</t>
  </si>
  <si>
    <t>郑州贝宁家具有限公司（河南省安徽商会）</t>
  </si>
  <si>
    <t>杞梓里定向5000，</t>
  </si>
  <si>
    <t>歙县霞坑镇财政所24510；歙县杞梓里镇六合村股份经济合作社5000</t>
  </si>
  <si>
    <t>杞梓里镇六合村、霞坑镇洪灾定向</t>
  </si>
  <si>
    <t>程婷（李加才）</t>
  </si>
  <si>
    <t>王村镇横联村防汛救灾</t>
  </si>
  <si>
    <t>程婷（吴正勇）</t>
  </si>
  <si>
    <t>歙县建筑业协会（安徽崇坤建设工程有限公司）</t>
  </si>
  <si>
    <t>捐赠给房管中心用于灾后重建</t>
  </si>
  <si>
    <t>房管中心洪灾定向</t>
  </si>
  <si>
    <t>歙县建筑业协会（安徽明商建筑工程有限公司）</t>
  </si>
  <si>
    <t>歙县建筑业协会（安徽越诚工程有限公司）</t>
  </si>
  <si>
    <t>歙县建筑业协会（安徽宸尔建设工程有限公司）</t>
  </si>
  <si>
    <t>歙县建筑业协会（黄山三江建设工程有限公司）</t>
  </si>
  <si>
    <t>6.20洪灾捐款</t>
  </si>
  <si>
    <t>歙县建筑业协会（安徽精宇建设工程有限公司）</t>
  </si>
  <si>
    <t>歙县建筑业协会（徽君建设集团有限公司）</t>
  </si>
  <si>
    <t>歙县建筑业协会（安徽帷幄建设工程有限公司）</t>
  </si>
  <si>
    <t>歙县建筑业协会（安徽领科建筑工程有限公司）</t>
  </si>
  <si>
    <t>歙县建筑业协会（安徽中戊建设工程有限公司）</t>
  </si>
  <si>
    <t>歙县建筑业协会（安徽正禄建筑工程有限公司）</t>
  </si>
  <si>
    <t>歙县新溪口乡财政所</t>
  </si>
  <si>
    <t>新溪口乡洪灾定向</t>
  </si>
  <si>
    <t>王峻（王永康）</t>
  </si>
  <si>
    <t>定向捐绍濂乡政府</t>
  </si>
  <si>
    <t>歙县绍濂乡人民政府</t>
  </si>
  <si>
    <t>洪灾专用</t>
  </si>
  <si>
    <t>曹雪珍</t>
  </si>
  <si>
    <t>捐赠给王村镇防汛救灾</t>
  </si>
  <si>
    <t>方乐成（歙县徽州砖雕艺术协会）</t>
  </si>
  <si>
    <t>深渡镇三源村委会灾后重建</t>
  </si>
  <si>
    <t>歙县深渡镇三源村村民委员会</t>
  </si>
  <si>
    <t>深渡镇三源村洪灾定向</t>
  </si>
  <si>
    <t>黄山市人民政府第二办公室</t>
  </si>
  <si>
    <t>定向新溪口乡溪口村</t>
  </si>
  <si>
    <t>歙县新溪口乡溪口村民委员会</t>
  </si>
  <si>
    <t>洪涝灾害</t>
  </si>
  <si>
    <t>新溪口乡溪口村洪灾定向</t>
  </si>
  <si>
    <t>安徽青年企业家协会</t>
  </si>
  <si>
    <t>马鞍山市博瑞职业培训学校</t>
  </si>
  <si>
    <t>定向捐赠歙县妇联</t>
  </si>
  <si>
    <t>妇女联合会，抗洪救灾</t>
  </si>
  <si>
    <t>定向歙县霞坑镇洪灾专项捐款</t>
  </si>
  <si>
    <t>武阳乡洽河村基础设施水毁修复</t>
  </si>
  <si>
    <t>歙县武阳乡洽河村村民委员会</t>
  </si>
  <si>
    <t>武阳乡洽河村洪灾定向</t>
  </si>
  <si>
    <t>徐继飞</t>
  </si>
  <si>
    <t>歙县溪口村</t>
  </si>
  <si>
    <t>黄山市慈善协会</t>
  </si>
  <si>
    <t>定向捐赠歙县璜田中心学校</t>
  </si>
  <si>
    <t>璜田中心学校灾后重建</t>
  </si>
  <si>
    <t>璜田中心学校洪灾定向</t>
  </si>
  <si>
    <t>徐剑锋（黄山途乐国际旅行社有限公司）</t>
  </si>
  <si>
    <t>捐赠歙县森村乡皋径村</t>
  </si>
  <si>
    <t>徐剑锋（黄山独步信息科技有限公司）</t>
  </si>
  <si>
    <t>捐款用于歙县绍濂乡和平村</t>
  </si>
  <si>
    <t>歙县绍濂乡和平村股份经济合作社</t>
  </si>
  <si>
    <t>绍濂乡和平村洪灾定向</t>
  </si>
  <si>
    <t>定向歙县洪灾专项捐款，森村</t>
  </si>
  <si>
    <t>歙县森村乡财政所2万、歙县森村乡黄备村民委员会2万</t>
  </si>
  <si>
    <t>森村乡、森村乡黄备村洪灾定向</t>
  </si>
  <si>
    <t>中保恒杰保安服务集团有限公司</t>
  </si>
  <si>
    <t>定向宋村用于抗洪救灾</t>
  </si>
  <si>
    <t>歙县桂林镇宋村村民委员会</t>
  </si>
  <si>
    <t>桂林镇宋村洪灾定向</t>
  </si>
  <si>
    <t>马鞍山青年企业家协会（马鞍山统力回转支承有限公司）</t>
  </si>
  <si>
    <t>定向北岸</t>
  </si>
  <si>
    <t>马鞍山青年企业家协会（南京荣悦台餐饮管理有限责任公司）</t>
  </si>
  <si>
    <t>马鞍山青年企业家协会（安徽威达环保科技股份有限公司）</t>
  </si>
  <si>
    <t>马鞍山青年企业家协会（林海生态环境股份有限公司）</t>
  </si>
  <si>
    <t>马鞍山青年企业家协会（安徽明泰电子科技有限公司）</t>
  </si>
  <si>
    <t>马鞍山青年企业家协会（马鞍山市汽车运输有限责任公司）</t>
  </si>
  <si>
    <t>马鞍山青年企业家协会（安徽森隆房地产开发集团有限公司）</t>
  </si>
  <si>
    <t>马鞍山青年企业家协会（泰尔重工股份有限公司）</t>
  </si>
  <si>
    <t>马鞍山青年企业家协会</t>
  </si>
  <si>
    <t>洪涝受灾捐款</t>
  </si>
  <si>
    <t>记-30</t>
  </si>
  <si>
    <t>歙县桂林镇财政所6万；歙县街口镇财政所5万；歙县上丰乡财政所3万；歙县王村镇财政所8.5万歙县溪头镇财政所5万；歙县武阳乡财政所2万</t>
  </si>
  <si>
    <t>武阳乡、溪头镇、王村、上丰乡、街口镇、桂林镇洪灾定向</t>
  </si>
  <si>
    <t>洪涝受灾捐款（定向残联）</t>
  </si>
  <si>
    <t>歙县各乡镇受灾残疾人捐赠共142人</t>
  </si>
  <si>
    <t>红会</t>
  </si>
  <si>
    <t>记-32</t>
  </si>
  <si>
    <t>黄山嘉浩新材料科技有限公司</t>
  </si>
  <si>
    <t>定向捐赠璜田中心学校</t>
  </si>
  <si>
    <t>璜田学校体育场水灾修复2万，中考奖励1万</t>
  </si>
  <si>
    <t>璜田中心学校，体育场地洪灾定向</t>
  </si>
  <si>
    <t>定向民族宗教领域洪灾专项</t>
  </si>
  <si>
    <t>定向统战部用于黄山市民族宗教领域抗洪救灾</t>
  </si>
  <si>
    <t>统战部洪灾定向</t>
  </si>
  <si>
    <t>定向绍濂乡绍濂村洪灾专项</t>
  </si>
  <si>
    <t>歙县绍濂乡绍濂村民委员会</t>
  </si>
  <si>
    <t>绍濂乡绍濂村洪灾定向</t>
  </si>
  <si>
    <t>定向武阳乡岔口镇各5万洪灾专项</t>
  </si>
  <si>
    <t>歙县岔口镇财政所5万；歙县武阳乡财政所5万</t>
  </si>
  <si>
    <t>洪灾专款</t>
  </si>
  <si>
    <t>武阳乡、岔口镇洪灾定向</t>
  </si>
  <si>
    <t>歙县建筑业协会（安徽越诚建设工程有限公司）</t>
  </si>
  <si>
    <t>歙县坑口乡金龙潭村股份经济合作社</t>
  </si>
  <si>
    <t>坑口乡金龙潭村洪灾定向</t>
  </si>
  <si>
    <t>黄山长欣投资有限公司</t>
  </si>
  <si>
    <t>歙县新溪口乡人民政府</t>
  </si>
  <si>
    <t>洪灾</t>
  </si>
  <si>
    <t>黄山开放大学</t>
  </si>
  <si>
    <t>洪涝灾害救灾</t>
  </si>
  <si>
    <t>捐赠洪灾</t>
  </si>
  <si>
    <t>黄山市红十字会（市住房公积金中心）</t>
  </si>
  <si>
    <t>向新溪口洪灾专项捐款</t>
  </si>
  <si>
    <t>黄山顺涛管业有限公司</t>
  </si>
  <si>
    <t>定向捐赠岔口镇</t>
  </si>
  <si>
    <t>歙县岔口镇人民政府</t>
  </si>
  <si>
    <t>用于镇域基础设施提升</t>
  </si>
  <si>
    <t>定向歙县岔口镇洪灾重建</t>
  </si>
  <si>
    <t>用于岔口镇水利设施修复</t>
  </si>
  <si>
    <t>定向歙县石门乡竹岭村洪灾重建</t>
  </si>
  <si>
    <t>歙县石门乡人民政府</t>
  </si>
  <si>
    <t>石门乡洪灾定向</t>
  </si>
  <si>
    <t>黄山工业泵制造有限公司定向歙县洪灾捐款拨付</t>
  </si>
  <si>
    <t>方前进</t>
  </si>
  <si>
    <t>用于水灾后卫生消杀</t>
  </si>
  <si>
    <t>章朝旭</t>
  </si>
  <si>
    <t>水灾重建用</t>
  </si>
  <si>
    <t>歙县水利局灾后重建</t>
  </si>
  <si>
    <t>水利局洪灾定向</t>
  </si>
  <si>
    <t>周三添</t>
  </si>
  <si>
    <t>安徽歙县灾区，震灾救援！救助物资捐款</t>
  </si>
  <si>
    <t>歙县城管局灾后重建</t>
  </si>
  <si>
    <t>城管局洪灾定向</t>
  </si>
  <si>
    <t>柳紫露</t>
  </si>
  <si>
    <t>洪水</t>
  </si>
  <si>
    <t>洪业胜</t>
  </si>
  <si>
    <t>歙县交运局灾后重建</t>
  </si>
  <si>
    <t>交运局洪灾定向</t>
  </si>
  <si>
    <t>张科</t>
  </si>
  <si>
    <t>张杨</t>
  </si>
  <si>
    <t>捐给歙县抗洪救灾</t>
  </si>
  <si>
    <t>洪吉会（黄山市屯溪区卖花渔村园艺店）</t>
  </si>
  <si>
    <t>620洪灾捐款</t>
  </si>
  <si>
    <t>张玉英</t>
  </si>
  <si>
    <t>洪水捐款</t>
  </si>
  <si>
    <t>汪瑞龙</t>
  </si>
  <si>
    <t>胡先岐</t>
  </si>
  <si>
    <t>应急局用于倒塌房屋重建及应急</t>
  </si>
  <si>
    <t>应急局洪灾定向</t>
  </si>
  <si>
    <t>许永庆</t>
  </si>
  <si>
    <t>城管局用于中心城区灾后恢复工作</t>
  </si>
  <si>
    <t>赵锭川</t>
  </si>
  <si>
    <t>防汛专用</t>
  </si>
  <si>
    <t>邵剑</t>
  </si>
  <si>
    <t>2024年水灾捐款</t>
  </si>
  <si>
    <t>胡曙</t>
  </si>
  <si>
    <t>江华艄</t>
  </si>
  <si>
    <t>定向用于抗洪救灾</t>
  </si>
  <si>
    <t>章书中</t>
  </si>
  <si>
    <t>凌俊杰</t>
  </si>
  <si>
    <t>汪正江</t>
  </si>
  <si>
    <t>歙县抗洪救灾</t>
  </si>
  <si>
    <t>胡萍</t>
  </si>
  <si>
    <t>李超群</t>
  </si>
  <si>
    <t>汪春妹（魏毅）</t>
  </si>
  <si>
    <t>用于抗洪救灾</t>
  </si>
  <si>
    <t>赵洋</t>
  </si>
  <si>
    <t>薛泽菊</t>
  </si>
  <si>
    <t>用于买铁锹</t>
  </si>
  <si>
    <t>何辅新（方信仰）</t>
  </si>
  <si>
    <t>郑丽娜</t>
  </si>
  <si>
    <t>鲁旭峰</t>
  </si>
  <si>
    <t>方达新</t>
  </si>
  <si>
    <t>徐素华</t>
  </si>
  <si>
    <t>抗洪</t>
  </si>
  <si>
    <t>何辅新（凌家福）</t>
  </si>
  <si>
    <t>燕根水</t>
  </si>
  <si>
    <t>盛文君</t>
  </si>
  <si>
    <t>许美珍</t>
  </si>
  <si>
    <t>檀国苗</t>
  </si>
  <si>
    <t>受灾群众救助，檀国苗个人爱心捐款</t>
  </si>
  <si>
    <t>钱军</t>
  </si>
  <si>
    <t>汪双一</t>
  </si>
  <si>
    <t>陈志鑫</t>
  </si>
  <si>
    <t>歙县洪水救灾</t>
  </si>
  <si>
    <t>吴威华</t>
  </si>
  <si>
    <t>早日灾后重建</t>
  </si>
  <si>
    <t>许润芳</t>
  </si>
  <si>
    <t>汪辉</t>
  </si>
  <si>
    <t>吴学红</t>
  </si>
  <si>
    <t>芜湖市忠绩电子商务有限公司</t>
  </si>
  <si>
    <t>吴若男</t>
  </si>
  <si>
    <t>李志民</t>
  </si>
  <si>
    <t>刘雯</t>
  </si>
  <si>
    <t>吴叶繁</t>
  </si>
  <si>
    <t>用于歙县赈灾</t>
  </si>
  <si>
    <t>潘明新</t>
  </si>
  <si>
    <t>歙县台胞台属联谊会</t>
  </si>
  <si>
    <t>汪强（中新设安徽站总编成展鹏）</t>
  </si>
  <si>
    <t>仰玉极（姜萍）</t>
  </si>
  <si>
    <t>吴隆敏</t>
  </si>
  <si>
    <t>洪静萍（方世琥）</t>
  </si>
  <si>
    <t>姚伟</t>
  </si>
  <si>
    <t>方春芳</t>
  </si>
  <si>
    <t>洪灾重建救助捐款</t>
  </si>
  <si>
    <t>陈训迪</t>
  </si>
  <si>
    <t>歙县防汛抗旱指挥部</t>
  </si>
  <si>
    <t>张亚男</t>
  </si>
  <si>
    <t>台联曹明捐灾区</t>
  </si>
  <si>
    <t>蒋楠（屯溪示范幼儿园宇隆分园大八班群体师生）</t>
  </si>
  <si>
    <t>吴云章</t>
  </si>
  <si>
    <t>赵灵亚</t>
  </si>
  <si>
    <t>赵桂芹</t>
  </si>
  <si>
    <t>倪小香（安徽省家协泾县泾嫂职业技能培训学校）</t>
  </si>
  <si>
    <t>周芦蕾</t>
  </si>
  <si>
    <t>周南</t>
  </si>
  <si>
    <t>郑红艳</t>
  </si>
  <si>
    <t>洪灾重建捐款</t>
  </si>
  <si>
    <t>何玉凤（浙江喜管家生活服务中心）</t>
  </si>
  <si>
    <t>方九娟</t>
  </si>
  <si>
    <t>黄桂英（王程久）</t>
  </si>
  <si>
    <t>江旭（国际应急救援中心黄山支队印象徽州雯雯便利店）</t>
  </si>
  <si>
    <t>方轶群（黄孝周）</t>
  </si>
  <si>
    <t>洪晓春</t>
  </si>
  <si>
    <t>唐晓慧</t>
  </si>
  <si>
    <t>洪梦菲（姚筱利）</t>
  </si>
  <si>
    <t>中安致诚建设集团有限公司</t>
  </si>
  <si>
    <t>歙县洪灾捐款</t>
  </si>
  <si>
    <t>黄山一品有机茶业有限公司</t>
  </si>
  <si>
    <t>方轶群（秀芝体育）</t>
  </si>
  <si>
    <t>肥西县慈善总会（安徽山里旺建设集团有限公司）</t>
  </si>
  <si>
    <t>安徽鼎天传诚信息科技有限公司</t>
  </si>
  <si>
    <t>黄山市徽酒汇商贸有限公司</t>
  </si>
  <si>
    <t>2024年洪灾慰问金</t>
  </si>
  <si>
    <t>黄山加佳荧光材料有限公司</t>
  </si>
  <si>
    <t>歙县6.20防汛救灾</t>
  </si>
  <si>
    <t>汪莉群</t>
  </si>
  <si>
    <t>620洪灾救灾款</t>
  </si>
  <si>
    <t>2024-6-25、2024-6-26</t>
  </si>
  <si>
    <t>黄山锦绣建设集团有限公司</t>
  </si>
  <si>
    <t>上海欣利建筑装饰工程有限公司</t>
  </si>
  <si>
    <t>汪强（歙县竦口陶瓷研究所）</t>
  </si>
  <si>
    <t>抗灾</t>
  </si>
  <si>
    <t>安徽中月建筑劳务有限公司</t>
  </si>
  <si>
    <t>受灾救助</t>
  </si>
  <si>
    <t>黄山久长渣土运输有限公司</t>
  </si>
  <si>
    <t>安徽新常态驾培咨询有限公司</t>
  </si>
  <si>
    <t>义乌市合曼华织带有限公司</t>
  </si>
  <si>
    <t>捐黄山水灾款</t>
  </si>
  <si>
    <t>歙县杰灵徽派古建材料有限公司</t>
  </si>
  <si>
    <t>向歙县受灾群众捐款</t>
  </si>
  <si>
    <t>黄山震德电子有限公司</t>
  </si>
  <si>
    <t>安徽森曼文化传媒有限公司</t>
  </si>
  <si>
    <t>合肥工大地基工程有限公司</t>
  </si>
  <si>
    <t>安徽徽派建设工程有限公司</t>
  </si>
  <si>
    <t>中安君瑞建设集团有限公司</t>
  </si>
  <si>
    <t>黄山市安华联合建筑装饰工程有限公司</t>
  </si>
  <si>
    <t>安徽省徽州古典园林建设有限公司</t>
  </si>
  <si>
    <t>安徽黄山歙县永兴建筑安装工程有限公司</t>
  </si>
  <si>
    <t>黄山市徽州建筑安装有限公司</t>
  </si>
  <si>
    <t>合肥市蜀山区歙县商会</t>
  </si>
  <si>
    <t>安徽正杰科技有限公司</t>
  </si>
  <si>
    <t>安徽永峰制衣有限公司</t>
  </si>
  <si>
    <t>黄山市歙州农文旅发展集团有限公司</t>
  </si>
  <si>
    <t>安徽三合优家政有限责任公司</t>
  </si>
  <si>
    <t>歙县华徽机动车检测有限公司</t>
  </si>
  <si>
    <t>抗洪捐款</t>
  </si>
  <si>
    <t>吴建声</t>
  </si>
  <si>
    <t>黄山开投高新供应链有限公司</t>
  </si>
  <si>
    <t>歙县洪灾捐赠</t>
  </si>
  <si>
    <t>海直通用航空有限责任公司</t>
  </si>
  <si>
    <t>黄山市抗洪救灾</t>
  </si>
  <si>
    <t>洪灾捐赠款</t>
  </si>
  <si>
    <t>合肥智潜职业技能培训学校有限公司</t>
  </si>
  <si>
    <t>捐赠黄山市歙县洪灾</t>
  </si>
  <si>
    <t>程丽姬</t>
  </si>
  <si>
    <t>程秋金</t>
  </si>
  <si>
    <t>程庆雨（许晓芳）</t>
  </si>
  <si>
    <t>捐款洪水受灾群众</t>
  </si>
  <si>
    <t>黄山旅游发展股份有限公司</t>
  </si>
  <si>
    <t>熊建新</t>
  </si>
  <si>
    <t>殷赛飞</t>
  </si>
  <si>
    <t>歙县中材茂矿业有限公司</t>
  </si>
  <si>
    <t>鲍徽（安徽瑞海船舶技术服务有限公司）</t>
  </si>
  <si>
    <t>潘月福</t>
  </si>
  <si>
    <t>上海市杨浦区人民政府办公室</t>
  </si>
  <si>
    <t>安徽省红十字会</t>
  </si>
  <si>
    <t>丁春云</t>
  </si>
  <si>
    <t>捐款给徽州灾区</t>
  </si>
  <si>
    <t>庄艳</t>
  </si>
  <si>
    <t>黄山同春大药房连锁有限公司</t>
  </si>
  <si>
    <t>歙县建筑业协会（安徽辰盛建设工程有限公司）</t>
  </si>
  <si>
    <t>歙县建筑业协会（黄山奥辉建筑工程有限公司）</t>
  </si>
  <si>
    <t>歙县建筑业协会（黄山市振旺建筑工程有限公司）</t>
  </si>
  <si>
    <t>孙凤先</t>
  </si>
  <si>
    <t>定向歙县洪灾专项捐款</t>
  </si>
  <si>
    <t>歙县建筑业协会（安徽宸尔建设工程有限工程）</t>
  </si>
  <si>
    <t>歙县重点支援森村乡洪灾</t>
  </si>
  <si>
    <t>曾笑青</t>
  </si>
  <si>
    <t>购买洪灾用竹扫把</t>
  </si>
  <si>
    <t>汪志凛</t>
  </si>
  <si>
    <t>竹扫把、铁锹</t>
  </si>
  <si>
    <t>谢冰星</t>
  </si>
  <si>
    <t>用于救灾物资采购</t>
  </si>
  <si>
    <t>谢冰星（方冬仙）</t>
  </si>
  <si>
    <t>汪晶晶</t>
  </si>
  <si>
    <t>用于购买受灾地区的生活物资</t>
  </si>
  <si>
    <t>于平</t>
  </si>
  <si>
    <t>专款转歙县防汛抗旱指挥部</t>
  </si>
  <si>
    <t>方玲</t>
  </si>
  <si>
    <t>竹扫把、铁锹、冲洗水枪</t>
  </si>
  <si>
    <t>安徽锐明建设集团股份有限公司</t>
  </si>
  <si>
    <t>上丰、富堨、许村各1万</t>
  </si>
  <si>
    <t>吴笑梅</t>
  </si>
  <si>
    <t>古城修复一千元，其余抗洪救灾</t>
  </si>
  <si>
    <t>赤水市红十字会</t>
  </si>
  <si>
    <t>定向歙县桂林镇宋村村民委员会</t>
  </si>
  <si>
    <t>6.20洪灾捐赠小计</t>
  </si>
  <si>
    <t>周晶</t>
  </si>
  <si>
    <t>其他捐款</t>
  </si>
  <si>
    <t>方恩大</t>
  </si>
  <si>
    <t>博爱救助</t>
  </si>
  <si>
    <t>孟亚娜</t>
  </si>
  <si>
    <t>薛小东</t>
  </si>
  <si>
    <t>田雪</t>
  </si>
  <si>
    <t>孙改青</t>
  </si>
  <si>
    <t>候英翠</t>
  </si>
  <si>
    <t>王颖</t>
  </si>
  <si>
    <t>徐凯</t>
  </si>
  <si>
    <t>曾俊琴</t>
  </si>
  <si>
    <t>高明明</t>
  </si>
  <si>
    <t>王义欣</t>
  </si>
  <si>
    <t>袁灵芝</t>
  </si>
  <si>
    <t>张静</t>
  </si>
  <si>
    <t>蔡舒钰</t>
  </si>
  <si>
    <t>何丹</t>
  </si>
  <si>
    <t>叶小燕</t>
  </si>
  <si>
    <t>黄滇滇</t>
  </si>
  <si>
    <t>宴琳</t>
  </si>
  <si>
    <t>高甜甜</t>
  </si>
  <si>
    <t>叶阳春</t>
  </si>
  <si>
    <t>张瑞芳</t>
  </si>
  <si>
    <t>穆春红</t>
  </si>
  <si>
    <t>赵秀利</t>
  </si>
  <si>
    <t>刘远珍</t>
  </si>
  <si>
    <t>黄苑君</t>
  </si>
  <si>
    <t>朱丹纯</t>
  </si>
  <si>
    <t>朱锦秀</t>
  </si>
  <si>
    <t>张春艳</t>
  </si>
  <si>
    <t>王秀荣</t>
  </si>
  <si>
    <t>魏倩</t>
  </si>
  <si>
    <t>郝连燕</t>
  </si>
  <si>
    <t>王盈</t>
  </si>
  <si>
    <t>李长林</t>
  </si>
  <si>
    <t>刘春晓</t>
  </si>
  <si>
    <t>安宁</t>
  </si>
  <si>
    <t>宋莹</t>
  </si>
  <si>
    <t>马传惠</t>
  </si>
  <si>
    <t>孙小朋</t>
  </si>
  <si>
    <t>胡邵琴</t>
  </si>
  <si>
    <t>秦翠兰</t>
  </si>
  <si>
    <t>陈娜珍</t>
  </si>
  <si>
    <t>陈秀秀</t>
  </si>
  <si>
    <t>江巧云（天宁幼儿园）</t>
  </si>
  <si>
    <t>慰问孤寡老人</t>
  </si>
  <si>
    <t>桂林镇敬老院</t>
  </si>
  <si>
    <t>歙县汪继庄水果店采购1288元水果</t>
  </si>
  <si>
    <t>黄山新奥体育发展有限公司</t>
  </si>
  <si>
    <t>2024年全国竞走冠军赛赛事</t>
  </si>
  <si>
    <t>助歙县各乡镇一级、二级、三级残疾人共60人</t>
  </si>
  <si>
    <t>黄山运佳助残日</t>
  </si>
  <si>
    <t>黄山崇坤建设工程有限公司</t>
  </si>
  <si>
    <t>歙县健坤学校</t>
  </si>
  <si>
    <t>其他定向捐款</t>
  </si>
  <si>
    <t>助学款</t>
  </si>
  <si>
    <t>胡赛群（何元吉）</t>
  </si>
  <si>
    <t>2024年歙县许村学校兴泽助学金</t>
  </si>
  <si>
    <t>歙县许村学校</t>
  </si>
  <si>
    <t>兴泽助学</t>
  </si>
  <si>
    <t>中国社会福利基金会</t>
  </si>
  <si>
    <t>免费午餐基金</t>
  </si>
  <si>
    <t>歙县长陔中心学校</t>
  </si>
  <si>
    <t>免费午餐</t>
  </si>
  <si>
    <t>支付该笔捐款金额70%</t>
  </si>
  <si>
    <t>安徽善孚新材料科技股份有限公司</t>
  </si>
  <si>
    <t>捐赠给歙县王村中心学校</t>
  </si>
  <si>
    <t>给王村中心学校改善条件</t>
  </si>
  <si>
    <t>歙县浙江商会</t>
  </si>
  <si>
    <t>定向捐款北岸中学</t>
  </si>
  <si>
    <t>歙县北岸中心学校</t>
  </si>
  <si>
    <t>改善教学条件</t>
  </si>
  <si>
    <t>安徽省大地园林股份有限公司</t>
  </si>
  <si>
    <t>定向捐赠歙县北岸学校款</t>
  </si>
  <si>
    <t>山东优益药业有限公司</t>
  </si>
  <si>
    <t>歙县王村中心学校</t>
  </si>
  <si>
    <t>用于学校改善教学条件</t>
  </si>
  <si>
    <t>项悦震（黄山市志坚水泥制品有限公司）</t>
  </si>
  <si>
    <t>捐给歙县王村中心学校</t>
  </si>
  <si>
    <t>项悦震（歙县王村纯蓝秀服装制衣厂）</t>
  </si>
  <si>
    <t>项悦震（吴正武）</t>
  </si>
  <si>
    <t>项悦震（歙县人民法院王村法庭）</t>
  </si>
  <si>
    <t>项悦震（黄山春宇置业有限公司）</t>
  </si>
  <si>
    <t>项悦震（黄山奥菲家具有限公司）</t>
  </si>
  <si>
    <t>项悦震（歙县王村镇王村村民委员会）</t>
  </si>
  <si>
    <t>项悦震（安徽歙县农村商业银行股份有限公司王村支行）</t>
  </si>
  <si>
    <t>项悦震（歙县王村顺泰服装厂）</t>
  </si>
  <si>
    <t>项悦震（黄山市屯溪浯村桥头加油站）</t>
  </si>
  <si>
    <t>项悦震（歙县天润发）</t>
  </si>
  <si>
    <t>项悦震（黄山市新华书店有限公司歙县分公司王村便利店）</t>
  </si>
  <si>
    <t>项悦震（黄山洁惠环保科技有限公司）</t>
  </si>
  <si>
    <t>定向扶贫爱心捐款</t>
  </si>
  <si>
    <t>1、第8次捐歙县新溪口乡、桂林镇江村村、桂林镇潭石村、歙县王村镇助学爱心捐款共8人，46000元；2、第6次捐安徽省黄山市歙县长陔乡、歙县霞坑镇、歙县杞梓里镇、歙县绍濂乡、歙县昌溪乡、歙县深渡镇共11人68000元，3、第4次黄山璜田乡、歙县金川乡、歙县三阳镇、歙县北岸镇、歙县霞坑镇、歙县小川乡、歙县长陔乡共8人捐款47000；4、第2次黄山市杞梓里镇、歙县长陔乡、歙县溪头镇、歙县雄村镇等共12人捐款63000元</t>
  </si>
  <si>
    <t>助学捐款</t>
  </si>
  <si>
    <t>定向扶贫助学爱心捐款</t>
  </si>
  <si>
    <t>1、第7批次爱心助学歙县长陔乡、歙县霞坑镇、歙县绍濂乡、歙县深渡镇、歙县昌溪乡等共11人，68000元；2、第5批次爱心助学歙县璜田乡、歙县金川乡、歙县三阳镇、歙县北岸镇、歙县霞坑镇、歙县小川乡、歙县长陔乡等共8人47000元；3、第3批次爱心助学歙县杞梓里镇、歙县霞坑镇、歙县溪头镇、歙县昌溪乡、歙县雄村镇等共12人63000元；4、第1批次爱心助学歙县北岸镇、歙县雄村镇、黄山市屯光镇、歙县王村镇、歙县绍濂乡等共9人52000元。</t>
  </si>
  <si>
    <t>爱心助学</t>
  </si>
  <si>
    <t>2024-8-2、2024-2-22</t>
  </si>
  <si>
    <t>记-8、记-2</t>
  </si>
  <si>
    <t>崔丽琴</t>
  </si>
  <si>
    <t>上海三菱电机.上菱空调机电器有限公司</t>
  </si>
  <si>
    <t>定向武阳中心学校</t>
  </si>
  <si>
    <t>武阳中心学校用于学校设备、设施添加</t>
  </si>
  <si>
    <t>许宏春（上海申浦物业公司王仁军）</t>
  </si>
  <si>
    <t>定向行知小学</t>
  </si>
  <si>
    <t>歙县行知小学</t>
  </si>
  <si>
    <t>用于留守儿童关爱、学校设备、设施的添加</t>
  </si>
  <si>
    <t>南通东慈医疗器械有限公司</t>
  </si>
  <si>
    <t>文慈光明基金</t>
  </si>
  <si>
    <t>歙县文慈眼科医院有限公司</t>
  </si>
  <si>
    <t>救助治疗眼疾困难群体</t>
  </si>
  <si>
    <t>新就业群体慰问</t>
  </si>
  <si>
    <t>新就业群体（外卖员、快递员）</t>
  </si>
  <si>
    <t>慰问</t>
  </si>
  <si>
    <t>许宏春（上海申浦物业管理公司党支部）</t>
  </si>
  <si>
    <t>福彩三献关怀救助金</t>
  </si>
  <si>
    <t>遗体、角膜、造血干细胞、无偿献血造血干共7人</t>
  </si>
  <si>
    <t>北岸镇付北岸学校六一慰问金</t>
  </si>
  <si>
    <t>其他定向基金</t>
  </si>
  <si>
    <t>长陔中心学校</t>
  </si>
  <si>
    <t>歙县残联</t>
  </si>
  <si>
    <t>两节慰问</t>
  </si>
  <si>
    <t>麻风残疾人</t>
  </si>
  <si>
    <t>吴洁</t>
  </si>
  <si>
    <t>大病救助</t>
  </si>
  <si>
    <t>方文忠</t>
  </si>
  <si>
    <t>其他捐赠小计</t>
  </si>
  <si>
    <t>歙县石狮乡人民政府</t>
  </si>
  <si>
    <t>水毁捐赠资金</t>
  </si>
  <si>
    <t>2023年水毁项目，与6.20洪灾无关</t>
  </si>
  <si>
    <t>交通局用于灾后恢复重建</t>
  </si>
  <si>
    <t>2020.7.7洪灾剩余款捐赠支出</t>
  </si>
  <si>
    <t>水利局用于灾后恢复重建</t>
  </si>
  <si>
    <t>歙县山越救援队、蓝天救援队</t>
  </si>
  <si>
    <t>洪灾重建</t>
  </si>
  <si>
    <t>以前年度剩余资金拨款</t>
  </si>
  <si>
    <t>歙县绍濂乡</t>
  </si>
  <si>
    <t>以前年度剩余专款支出小计</t>
  </si>
  <si>
    <t>2024年资金捐赠收支</t>
  </si>
  <si>
    <t>合计</t>
  </si>
  <si>
    <t>蒋楠</t>
  </si>
  <si>
    <t>屯溪示范幼儿园宇隆分园大八班群体师生捐款</t>
  </si>
  <si>
    <t>倪小香</t>
  </si>
  <si>
    <t>安徽省家协泾县泾嫂职业技能培训学校</t>
  </si>
  <si>
    <t>何玉凤</t>
  </si>
  <si>
    <t>浙江喜管家生活服务中心</t>
  </si>
  <si>
    <t>名称</t>
  </si>
  <si>
    <t>程婷</t>
  </si>
  <si>
    <t>方乐成</t>
  </si>
  <si>
    <t>黄山红十字会</t>
  </si>
  <si>
    <t>歙县红十字会2020年至2022年捐赠资金收支明细表</t>
  </si>
  <si>
    <t>歙县山核桃产业人员集中捐款</t>
  </si>
  <si>
    <t>定向捐款-新型冠状病毒肺炎疫情防控捐赠</t>
  </si>
  <si>
    <t>疫情防控</t>
  </si>
  <si>
    <t>歙县开发区管委会</t>
  </si>
  <si>
    <t>0000470997</t>
  </si>
  <si>
    <t>0000470995</t>
  </si>
  <si>
    <t>歙县财政局徽城分局</t>
  </si>
  <si>
    <t>黄山市乐都实业有限公司</t>
  </si>
  <si>
    <t>0000471985</t>
  </si>
  <si>
    <t>黄山康健商贸有限公司</t>
  </si>
  <si>
    <t>采购防疫物资</t>
  </si>
  <si>
    <t>已全部发放</t>
  </si>
  <si>
    <t>黄山正杰新材料有限公司</t>
  </si>
  <si>
    <t>0000471007</t>
  </si>
  <si>
    <t>县科商经信局</t>
  </si>
  <si>
    <t>安徽望庭律师事务所</t>
  </si>
  <si>
    <t>0000471959</t>
  </si>
  <si>
    <t>歙县人民医院</t>
  </si>
  <si>
    <t>安徽赵洪亮律师事务所</t>
  </si>
  <si>
    <t>0000471964</t>
  </si>
  <si>
    <t>汪继庄</t>
  </si>
  <si>
    <t>歙县冬泳协会全体会员</t>
  </si>
  <si>
    <t>0000470999</t>
  </si>
  <si>
    <t>拨黄山市新冠肺炎市级定点集中隔离点医护人员慰问</t>
  </si>
  <si>
    <t>慰问医护人员</t>
  </si>
  <si>
    <t>黄山锦桥财税科技服务有限公司</t>
  </si>
  <si>
    <t>0000471146</t>
  </si>
  <si>
    <t>歙县嘉城矿业有限公司</t>
  </si>
  <si>
    <t>0000471148</t>
  </si>
  <si>
    <t>歙县交通运输局</t>
  </si>
  <si>
    <t>黄山市鑫钊包装材料有限公司</t>
  </si>
  <si>
    <t>0000471982</t>
  </si>
  <si>
    <t>桂林镇江村90岁老人重阳节慰问</t>
  </si>
  <si>
    <t>疫情90岁老人慰问</t>
  </si>
  <si>
    <t>定向捐赠（歙县经济开发区用于防疫）</t>
  </si>
  <si>
    <t>0000471147</t>
  </si>
  <si>
    <t>歙县三阳镇人民政府（三阳镇财政所）</t>
  </si>
  <si>
    <t>文物中心、台联等捐赠</t>
  </si>
  <si>
    <t>0000471851、0000471842、0000471825等</t>
  </si>
  <si>
    <t>安徽翔晖汽车零部件有限公司</t>
  </si>
  <si>
    <t>休宁县财政局</t>
  </si>
  <si>
    <t>0000471961</t>
  </si>
  <si>
    <t>黄山希尔华家居有限公司</t>
  </si>
  <si>
    <t>0000471854</t>
  </si>
  <si>
    <t>援助上海歙籍人员生活物资</t>
  </si>
  <si>
    <t>歙县羽毛球运动协会</t>
  </si>
  <si>
    <t>定向捐赠（歙县人民医院疫情防控工作）</t>
  </si>
  <si>
    <t>0000471953</t>
  </si>
  <si>
    <t>雄村镇群众捐赠</t>
  </si>
  <si>
    <t>定向捐赠（用于雄村镇疫情防控）</t>
  </si>
  <si>
    <t>0000471226</t>
  </si>
  <si>
    <t>0000471960</t>
  </si>
  <si>
    <t>0000471255</t>
  </si>
  <si>
    <t>0000471906</t>
  </si>
  <si>
    <t>定向捐赠（用于徽城镇人民政府疫情防控工作）</t>
  </si>
  <si>
    <t>0000471952</t>
  </si>
  <si>
    <t>上丰乡卫生院</t>
  </si>
  <si>
    <t>0000471849</t>
  </si>
  <si>
    <t>歙县红十字服务队</t>
  </si>
  <si>
    <t>0000471862</t>
  </si>
  <si>
    <t>歙县文化馆捐赠</t>
  </si>
  <si>
    <t>0000471949、0000471950</t>
  </si>
  <si>
    <t>歙县作家协会</t>
  </si>
  <si>
    <t>0000471840</t>
  </si>
  <si>
    <t>华宇兄弟建设集团有限公司</t>
  </si>
  <si>
    <t>0000471986</t>
  </si>
  <si>
    <t>0000471839</t>
  </si>
  <si>
    <t>歙县林川少数民族茶叶专业合作社集中捐款</t>
  </si>
  <si>
    <t>0000471948</t>
  </si>
  <si>
    <t>黄山市歙县基督教三自爱国运动委员会</t>
  </si>
  <si>
    <t>0000471919至0000471941</t>
  </si>
  <si>
    <t>黄山明明德轴承有限公司员工捐款</t>
  </si>
  <si>
    <t>0000471968至0000471979</t>
  </si>
  <si>
    <t>歙县亚泰化工有限公司</t>
  </si>
  <si>
    <t>0000471855</t>
  </si>
  <si>
    <t>歙县观赏石协会人员集中捐款</t>
  </si>
  <si>
    <t>0000471150至0000471172</t>
  </si>
  <si>
    <t>歙县武术协会人员集中捐款</t>
  </si>
  <si>
    <t>0000471174至0000471219</t>
  </si>
  <si>
    <t>黄山市歙县春晖化工有限公司</t>
  </si>
  <si>
    <t>0000533212</t>
  </si>
  <si>
    <t>徐晨</t>
  </si>
  <si>
    <t>0000471856</t>
  </si>
  <si>
    <t>黄山久利输送机械有限公司</t>
  </si>
  <si>
    <t>0000471858</t>
  </si>
  <si>
    <t>安徽垣锽新材料科技有限公司</t>
  </si>
  <si>
    <t>0000471860</t>
  </si>
  <si>
    <t>歙县阳和书店</t>
  </si>
  <si>
    <t>0000471222</t>
  </si>
  <si>
    <t>歙县丑小鸭幼儿园</t>
  </si>
  <si>
    <t>0000471857</t>
  </si>
  <si>
    <t>歙县台联会</t>
  </si>
  <si>
    <t>0000471223</t>
  </si>
  <si>
    <t>许村镇卫生院</t>
  </si>
  <si>
    <t>0000471992</t>
  </si>
  <si>
    <t>黄山徽谷茶叶有限公司</t>
  </si>
  <si>
    <t>红十字会志愿服务队</t>
  </si>
  <si>
    <t>0000471243、0000471244</t>
  </si>
  <si>
    <t>新安花鸟画研究会</t>
  </si>
  <si>
    <t>0000471248</t>
  </si>
  <si>
    <t>歙县槐塘教会</t>
  </si>
  <si>
    <t>0000471246</t>
  </si>
  <si>
    <t>歙县溪头红十字卫生院</t>
  </si>
  <si>
    <t>0000471833</t>
  </si>
  <si>
    <t>歙县育鸿学校教师捐款</t>
  </si>
  <si>
    <t>0000471853</t>
  </si>
  <si>
    <t>歙县美术家协会</t>
  </si>
  <si>
    <t>0000471251</t>
  </si>
  <si>
    <t>徽商银行股份有限公司黄山分行</t>
  </si>
  <si>
    <t>定向捐赠（歙县人民医院）</t>
  </si>
  <si>
    <t>0000471958</t>
  </si>
  <si>
    <t>歙县三阳镇财政所</t>
  </si>
  <si>
    <t>歙县建筑业协会</t>
  </si>
  <si>
    <t>黄山市金信财税代理事务所有限公司</t>
  </si>
  <si>
    <t>自然人捐赠</t>
  </si>
  <si>
    <t>自然人包含2020、2021、2022三年合计数</t>
  </si>
  <si>
    <t>新冠疫情资金捐赠</t>
  </si>
  <si>
    <t>小计</t>
  </si>
  <si>
    <t>7.7洪灾</t>
  </si>
  <si>
    <t>0000532505、0000532504</t>
  </si>
  <si>
    <t>黄山市山越应急救援中心</t>
  </si>
  <si>
    <t>运佳</t>
  </si>
  <si>
    <t>定向捐款</t>
  </si>
  <si>
    <t>0000532502</t>
  </si>
  <si>
    <t>中国人民解放军安徽省歙县人民武装部</t>
  </si>
  <si>
    <t>0000532503</t>
  </si>
  <si>
    <t>歙县坑口乡财政所</t>
  </si>
  <si>
    <t>黄山中链科技有限公司</t>
  </si>
  <si>
    <t>0000532513</t>
  </si>
  <si>
    <t>歙县三阳镇竹铺村民委员会</t>
  </si>
  <si>
    <t>黄山爱与阳光教育咨询有限公司</t>
  </si>
  <si>
    <t>0000532001</t>
  </si>
  <si>
    <t>1.拨付中国人民解放军安徽省歙县人民武装部3893.70元；2.拨付歙县坑口乡财政所200元、3.拨付歙县三阳镇竹铺村民委员会3000元、4.拨歙县财政局徽城分局5000元、5.拨歙县深度镇财政局5000元、6.拨歙县开发区管委会200000元、7.拨蓝天应急救援队68000元、8.拨山越应急救援队68000元、9.拨应急管理局40000元；10.拨徽城镇、深渡镇、桂林镇等28个乡镇共1500000元；11.拨歙县应急局250000元；12.拨歙县城市管理行政执法局1372965元；13.拨歙县潭渡中学20000元；14.拨歙县溪头镇人民政府15000元；15.拨发放受灾群众补助款181000元；16.拨歙县三阳镇人民政府22000元；17.拨歙县许村镇人民政府20000元；18.拨歙县昌溪乡人民政府20000元；19.拨歙县武阳乡人民政府30000元；20.拨歙县雄村镇人民政府9800元；21.拨歙县利明种植专业合作社10000元；22.歙县财政局徽城分局10000元；23.坑口乡人民政府200000元。</t>
  </si>
  <si>
    <t>黄山云天建筑工程有限公司</t>
  </si>
  <si>
    <t>0000472000</t>
  </si>
  <si>
    <t>歙县深度镇财政局</t>
  </si>
  <si>
    <t>0000471999</t>
  </si>
  <si>
    <t>黄山市自驾车旅游服务中心有限公司</t>
  </si>
  <si>
    <t>0000532003</t>
  </si>
  <si>
    <t>中安华力建设集团有限公司</t>
  </si>
  <si>
    <t>0000471998</t>
  </si>
  <si>
    <t>蓝天应急救援队</t>
  </si>
  <si>
    <t>安徽艾瑞克德科技有限公司</t>
  </si>
  <si>
    <t>0000532553</t>
  </si>
  <si>
    <t>山越应急救援队</t>
  </si>
  <si>
    <t>黄山市德平化工有限公司</t>
  </si>
  <si>
    <t>0000532593</t>
  </si>
  <si>
    <t>应急管理局</t>
  </si>
  <si>
    <t>0000532568</t>
  </si>
  <si>
    <t>发放受灾群众补助款</t>
  </si>
  <si>
    <t>捐赠受灾贫困群众</t>
  </si>
  <si>
    <t>新泓</t>
  </si>
  <si>
    <t>黄山市经济开发区管理委会员会财政局</t>
  </si>
  <si>
    <t>0000533270</t>
  </si>
  <si>
    <t>徽城镇、深渡镇、桂林镇等28个乡镇群众安置转移救助款</t>
  </si>
  <si>
    <t>歙县应急局</t>
  </si>
  <si>
    <t>歙县城市管理行政执法局</t>
  </si>
  <si>
    <t>歙县大山公墓</t>
  </si>
  <si>
    <t>0000532603</t>
  </si>
  <si>
    <t>昆山东海农业发展有限公司</t>
  </si>
  <si>
    <t>0000532992</t>
  </si>
  <si>
    <t>歙县潭渡中学（歙县会计核算中心）</t>
  </si>
  <si>
    <t>0000533256</t>
  </si>
  <si>
    <t>歙县溪头镇人民政府（歙县溪头镇财政所）</t>
  </si>
  <si>
    <t>黄山市春晖化工有限公司</t>
  </si>
  <si>
    <t>歙县开发区管委会（歙县会计核算中心）</t>
  </si>
  <si>
    <t>黄山安地建设投资开发有限公司</t>
  </si>
  <si>
    <t>0000532551</t>
  </si>
  <si>
    <t>黄山锦绣建设工程有限公司</t>
  </si>
  <si>
    <t>0000532552</t>
  </si>
  <si>
    <t>歙县三阳镇人民政府（歙县三阳镇财政所）</t>
  </si>
  <si>
    <t>黄山武阳胜境旅游开发有限公司</t>
  </si>
  <si>
    <t>0000532561</t>
  </si>
  <si>
    <t>歙县许村镇人民政府（歙县许村镇财政所）</t>
  </si>
  <si>
    <t>宁波市安徽商会</t>
  </si>
  <si>
    <t>0000532589</t>
  </si>
  <si>
    <t>歙县昌溪乡人民政府（歙县昌溪乡财政所）</t>
  </si>
  <si>
    <t>歙县教育局</t>
  </si>
  <si>
    <t>0000533002至0000533055</t>
  </si>
  <si>
    <t>歙县王村镇人民政府（歙县王村镇财政所）</t>
  </si>
  <si>
    <t>治元</t>
  </si>
  <si>
    <t>合肥市慈善总会</t>
  </si>
  <si>
    <t>0000533210</t>
  </si>
  <si>
    <t>歙县武阳乡人民政府（歙县武阳乡财政所）</t>
  </si>
  <si>
    <t>黄山振宏古建筑工程有限公司</t>
  </si>
  <si>
    <t>0000532959</t>
  </si>
  <si>
    <t>歙县富堨镇人民政府（歙县富堨镇财政所）</t>
  </si>
  <si>
    <t>安顺控股</t>
  </si>
  <si>
    <t>衡宇建设集团有限公司</t>
  </si>
  <si>
    <t>0000533259</t>
  </si>
  <si>
    <t>歙县杞梓里镇人民政府（歙县杞梓里镇财政所）</t>
  </si>
  <si>
    <t>歙县金川乡人民政府（歙县金川乡财政所）</t>
  </si>
  <si>
    <t>黄山市徽城投资集团有限公司工会委员会</t>
  </si>
  <si>
    <t>歙县雄村镇人民政府（歙县雄村镇财政所）</t>
  </si>
  <si>
    <t>惠州市新泓威科技有限公司</t>
  </si>
  <si>
    <t>0000532514</t>
  </si>
  <si>
    <t>拨市直防汛救灾助学金</t>
  </si>
  <si>
    <t>市直</t>
  </si>
  <si>
    <t>黄山新洲建设集团有限公司</t>
  </si>
  <si>
    <t>0000532699</t>
  </si>
  <si>
    <t>拨防汛救灾助学金</t>
  </si>
  <si>
    <t>黄山九星环保科技有限公司</t>
  </si>
  <si>
    <t>歙县利明种植专业合作社</t>
  </si>
  <si>
    <t>安徽百翼生物科技有限公司</t>
  </si>
  <si>
    <t>安徽天之都环保科技股份有限公司</t>
  </si>
  <si>
    <t>管委会</t>
  </si>
  <si>
    <t>黄山科立德生物科技有限公司</t>
  </si>
  <si>
    <t>黄山市保尔森装饰材料有限公司</t>
  </si>
  <si>
    <t>黄山徽梦高分子科技有限公司</t>
  </si>
  <si>
    <t>0000532901</t>
  </si>
  <si>
    <t>歙县应急管理局</t>
  </si>
  <si>
    <t>锦绣、安地</t>
  </si>
  <si>
    <t>黄山泰鑫新材料有限公司</t>
  </si>
  <si>
    <t>绍濂乡人民政府（歙县绍濂乡财政所）</t>
  </si>
  <si>
    <t>0000532997</t>
  </si>
  <si>
    <t>石门乡人民政府（歙县石门乡财政所)</t>
  </si>
  <si>
    <t>黄山市同心实业有限公司</t>
  </si>
  <si>
    <t>坑口乡人民政府（歙县坑口乡财政所）</t>
  </si>
  <si>
    <t>黄山泰尔新材料有限公司</t>
  </si>
  <si>
    <t>0000532606</t>
  </si>
  <si>
    <t>许村镇人民政府（歙县许村镇财政所）</t>
  </si>
  <si>
    <t>奥园慈善基金会</t>
  </si>
  <si>
    <t>黄山徽磁磁业有限公司</t>
  </si>
  <si>
    <t>狮石乡人民政府（歙县狮石乡财政所）</t>
  </si>
  <si>
    <t>徽州古典园林</t>
  </si>
  <si>
    <t>黄山万邦电子科技有限公司</t>
  </si>
  <si>
    <t>歙县新丰化工有限公司</t>
  </si>
  <si>
    <t>黄山市强力化工有限公司</t>
  </si>
  <si>
    <t>黄山金质丽科技有限公司</t>
  </si>
  <si>
    <t>黄山友谊南海新材料有限公司</t>
  </si>
  <si>
    <t>黄山歙县永利化工有限公司</t>
  </si>
  <si>
    <t>黄山市歙县晨峰化工有限公司</t>
  </si>
  <si>
    <t>0000532596</t>
  </si>
  <si>
    <t>黄山全晟密封科技有限公司</t>
  </si>
  <si>
    <t>黄山市杭华化工科技有限公司</t>
  </si>
  <si>
    <t>0000533191</t>
  </si>
  <si>
    <t>歙县友谊化工有限责任公司</t>
  </si>
  <si>
    <t>黄山市歙县宏星化工有限公司</t>
  </si>
  <si>
    <t>黄山联固新材料科技有限公司</t>
  </si>
  <si>
    <t>0000532602</t>
  </si>
  <si>
    <t>0000532887</t>
  </si>
  <si>
    <t>0000533264</t>
  </si>
  <si>
    <t>黄山金磊新材料科技有限公司</t>
  </si>
  <si>
    <t>0000532942</t>
  </si>
  <si>
    <t>黄山科宏生物香料股份有限公司</t>
  </si>
  <si>
    <t>0000532941</t>
  </si>
  <si>
    <t>0000532590</t>
  </si>
  <si>
    <t>黄山市颐科电子商务产业园有限公司</t>
  </si>
  <si>
    <t>0000532698</t>
  </si>
  <si>
    <t>0000533172</t>
  </si>
  <si>
    <t>浙江纪元建设工程咨询有限公司</t>
  </si>
  <si>
    <t>0000532604</t>
  </si>
  <si>
    <t>黄山邦森新材料有限公司</t>
  </si>
  <si>
    <t>0000533263</t>
  </si>
  <si>
    <t>安徽新政建设工程有限公司</t>
  </si>
  <si>
    <t>0000533261</t>
  </si>
  <si>
    <t>铜陵市市政建设有限公司</t>
  </si>
  <si>
    <t>0000533260</t>
  </si>
  <si>
    <t>安徽金裕丰市政工程有限公司</t>
  </si>
  <si>
    <t>0000533173</t>
  </si>
  <si>
    <t>安顺控股集团有限公司</t>
  </si>
  <si>
    <t>0000533155</t>
  </si>
  <si>
    <t>黄山治元建设有限公司</t>
  </si>
  <si>
    <t>0000532889</t>
  </si>
  <si>
    <t>广东省奥园慈善基金会</t>
  </si>
  <si>
    <t>0000533253</t>
  </si>
  <si>
    <t>0000533262</t>
  </si>
  <si>
    <t>黄山市三江水利水电建筑安装工程有限公司</t>
  </si>
  <si>
    <t>0000533266</t>
  </si>
  <si>
    <t>安徽省新天鸿医疗器械有限公司</t>
  </si>
  <si>
    <t>0000533267</t>
  </si>
  <si>
    <t>黄山市和泰房地产开发有限公司</t>
  </si>
  <si>
    <t>0000533268</t>
  </si>
  <si>
    <t>市红会拨“7.7防汛”捐款</t>
  </si>
  <si>
    <t>7.7洪灾资金捐赠</t>
  </si>
  <si>
    <t>黄山君瑞建设工程有限公司</t>
  </si>
  <si>
    <t>一般捐赠</t>
  </si>
  <si>
    <t>2020-12-24</t>
  </si>
  <si>
    <t>黄山金徽源贸易有限公司</t>
  </si>
  <si>
    <t>采购物资慰问贫困户</t>
  </si>
  <si>
    <t>2020-01-31</t>
  </si>
  <si>
    <t>0000533271</t>
  </si>
  <si>
    <t>2021-01-25</t>
  </si>
  <si>
    <t>金川中心学校</t>
  </si>
  <si>
    <t>0000533272</t>
  </si>
  <si>
    <t>2021-02-25</t>
  </si>
  <si>
    <t>竹铺中心学校</t>
  </si>
  <si>
    <t>2021-05-31</t>
  </si>
  <si>
    <t>杞梓里中心学校</t>
  </si>
  <si>
    <t>黄山春宇置业有限公司</t>
  </si>
  <si>
    <t>2021-06-08</t>
  </si>
  <si>
    <t>绍濂中心学校</t>
  </si>
  <si>
    <t>2021-06-25</t>
  </si>
  <si>
    <t>街口中心学校</t>
  </si>
  <si>
    <t>歙县飞翔萤石矿有限公司</t>
  </si>
  <si>
    <t>2021-06-16</t>
  </si>
  <si>
    <t>横关学校</t>
  </si>
  <si>
    <t>2021-07-27</t>
  </si>
  <si>
    <t>小洲中心学校</t>
  </si>
  <si>
    <t>2021-07-02</t>
  </si>
  <si>
    <t>新溪口中心学校</t>
  </si>
  <si>
    <t>昌溪学校</t>
  </si>
  <si>
    <t>2021-08-27</t>
  </si>
  <si>
    <t>溪头镇苏华东贫困户</t>
  </si>
  <si>
    <t>2021-08-25</t>
  </si>
  <si>
    <t>安徽省黄山市歙县许村镇箬岭村村民委员会</t>
  </si>
  <si>
    <t>春节敬老爱心扶贫款</t>
  </si>
  <si>
    <t>2021-10-13</t>
  </si>
  <si>
    <t>歙县健康委员会</t>
  </si>
  <si>
    <t>2021-12-15</t>
  </si>
  <si>
    <t>2021-12-27</t>
  </si>
  <si>
    <t>歙县蓝天救援队</t>
  </si>
  <si>
    <t>歙县金色摇篮幼儿园</t>
  </si>
  <si>
    <t>2021-12-01</t>
  </si>
  <si>
    <t>扶贫助学爱心捐款</t>
  </si>
  <si>
    <t>黄山工业泵制造有限公司</t>
  </si>
  <si>
    <t>2022-01-05</t>
  </si>
  <si>
    <t>王村中心学校</t>
  </si>
  <si>
    <t>2022-03-01</t>
  </si>
  <si>
    <t>琮向捐赠长陔、王村、郑村学校</t>
  </si>
  <si>
    <t>2022-04-07</t>
  </si>
  <si>
    <t>郑州市红十字会</t>
  </si>
  <si>
    <t>2022-04-08</t>
  </si>
  <si>
    <t>歙县山越救援队</t>
  </si>
  <si>
    <t>2022-04-25</t>
  </si>
  <si>
    <t>2022-05-13</t>
  </si>
  <si>
    <t>许村学校</t>
  </si>
  <si>
    <t>2022-05-31</t>
  </si>
  <si>
    <t>武阳中心学校</t>
  </si>
  <si>
    <t>黄山万丽美油墨科技有限公司</t>
  </si>
  <si>
    <t>2022-07-09</t>
  </si>
  <si>
    <t>安徽锐明建设工程有限公司</t>
  </si>
  <si>
    <t>2022-08-26</t>
  </si>
  <si>
    <t>2022-08-23</t>
  </si>
  <si>
    <t>歙县武阳中心学校</t>
  </si>
  <si>
    <t>2022-09-16</t>
  </si>
  <si>
    <t>歙县郑村镇郑村村民委员会</t>
  </si>
  <si>
    <t>1650000162</t>
  </si>
  <si>
    <t>2022-10-28</t>
  </si>
  <si>
    <t>1650000163</t>
  </si>
  <si>
    <t>歙县三阳学校</t>
  </si>
  <si>
    <t>2022-10-10</t>
  </si>
  <si>
    <t>2022-10-17</t>
  </si>
  <si>
    <t>杞梓里镇扶贫敬老爱心捐款</t>
  </si>
  <si>
    <t>2022-11-29</t>
  </si>
  <si>
    <t>扶贫、助残爱心捐款</t>
  </si>
  <si>
    <t>桂林镇扶贫敬老爱心捐款</t>
  </si>
  <si>
    <t>扶贫爱心捐款</t>
  </si>
  <si>
    <t>桃源扶贫敬老爱心捐款</t>
  </si>
  <si>
    <t>贫困家庭春节慰问</t>
  </si>
  <si>
    <t>三献捐献者慰问金</t>
  </si>
  <si>
    <t>歙县桂林镇连川老年协会</t>
  </si>
  <si>
    <t>歙县北岸中学公益助学会</t>
  </si>
  <si>
    <t>歙县三阳镇岭脚村村民委员会</t>
  </si>
  <si>
    <t>歙县新溪口扶贫助学爱心捐款</t>
  </si>
  <si>
    <t>歙县狮石乡财政所</t>
  </si>
  <si>
    <t>助残捐款</t>
  </si>
  <si>
    <t>歙县许村学校兴</t>
  </si>
  <si>
    <t>歙县杞梓里镇竹溪村村民委员会</t>
  </si>
  <si>
    <t>安徽省歙县行知小学</t>
  </si>
  <si>
    <t>黄山市小哥养老服务有限公司歙县分公司</t>
  </si>
  <si>
    <t>自然人</t>
  </si>
  <si>
    <t>一般资金捐赠</t>
  </si>
  <si>
    <t>雄村镇村民捐赠</t>
  </si>
  <si>
    <t>歙县会计核算中心（歙县开发区管委会收）</t>
  </si>
  <si>
    <t>1.拨歙县健康委员会23050元；2.拨黄山市山越应急救援中心30000元；3.拨歙县蓝天救援队30000元；4.拨许村学校12000元；5.拨武阳中心学校1600元；6.拨歙县武阳中心学校66653元；7.拨歙县郑村镇郑村村民委员会1000元；8.歙县三阳学校10000元；9.金川中心学校30000元；10.拨扶贫助学资金（自然人）448500元。</t>
  </si>
  <si>
    <t>款</t>
  </si>
  <si>
    <t>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</si>
</sst>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);[Red]\(0.00\)"/>
    <numFmt numFmtId="179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0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7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4" fillId="3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43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43" fontId="4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3" fontId="4" fillId="0" borderId="3" xfId="0" applyNumberFormat="1" applyFont="1" applyFill="1" applyBorder="1" applyAlignment="1">
      <alignment horizontal="center" vertical="center"/>
    </xf>
    <xf numFmtId="43" fontId="4" fillId="0" borderId="4" xfId="0" applyNumberFormat="1" applyFont="1" applyFill="1" applyBorder="1" applyAlignment="1">
      <alignment horizontal="center" vertical="center"/>
    </xf>
    <xf numFmtId="43" fontId="4" fillId="0" borderId="5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43" fontId="4" fillId="0" borderId="5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horizontal="left" vertical="center" wrapText="1"/>
    </xf>
    <xf numFmtId="43" fontId="4" fillId="0" borderId="4" xfId="0" applyNumberFormat="1" applyFont="1" applyFill="1" applyBorder="1" applyAlignment="1">
      <alignment horizontal="left" vertical="center" wrapText="1"/>
    </xf>
    <xf numFmtId="43" fontId="4" fillId="0" borderId="5" xfId="0" applyNumberFormat="1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43" fontId="4" fillId="4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0" xfId="0" applyNumberFormat="1" applyBorder="1">
      <alignment vertical="center"/>
    </xf>
    <xf numFmtId="17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43" fontId="0" fillId="3" borderId="0" xfId="0" applyNumberForma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3" fontId="7" fillId="0" borderId="3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 wrapText="1"/>
    </xf>
    <xf numFmtId="43" fontId="1" fillId="0" borderId="0" xfId="0" applyNumberFormat="1" applyFont="1">
      <alignment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4" fontId="0" fillId="0" borderId="0" xfId="0" applyNumberFormat="1" applyFill="1">
      <alignment vertical="center"/>
    </xf>
    <xf numFmtId="43" fontId="4" fillId="0" borderId="0" xfId="0" applyNumberFormat="1" applyFont="1" applyFill="1">
      <alignment vertical="center"/>
    </xf>
    <xf numFmtId="0" fontId="0" fillId="0" borderId="1" xfId="0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492;&#35777;&#37096;&#23457;&#35745;\&#21331;&#21220;\2025\&#32418;&#21313;&#23383;&#20250;&#19987;&#39033;&#23457;&#35745;\1&#65288;&#8220;6.20&#27946;&#28798;&#8221;&#36164;&#37329;&#25509;&#25910;&#19982;&#25903;&#20986;&#27719;&#24635;&#34920;-&#26085;&#26356;&#65289;&#23450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接收资金情况汇总表"/>
      <sheetName val="最终版"/>
      <sheetName val="支出资金情况汇总表"/>
      <sheetName val="Sheet1"/>
      <sheetName val="Sheet2"/>
      <sheetName val="非定向资金"/>
      <sheetName val="分乡镇村统计支出"/>
    </sheetNames>
    <sheetDataSet>
      <sheetData sheetId="0"/>
      <sheetData sheetId="1">
        <row r="18">
          <cell r="H18">
            <v>496628.7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1"/>
  <sheetViews>
    <sheetView tabSelected="1" view="pageBreakPreview" zoomScaleNormal="100" topLeftCell="C1" workbookViewId="0">
      <pane ySplit="4" topLeftCell="A448" activePane="bottomLeft" state="frozen"/>
      <selection/>
      <selection pane="bottomLeft" activeCell="I459" sqref="I459"/>
    </sheetView>
  </sheetViews>
  <sheetFormatPr defaultColWidth="8.725" defaultRowHeight="33" customHeight="1"/>
  <cols>
    <col min="1" max="1" width="8.725" style="6"/>
    <col min="2" max="2" width="44.75" style="4" customWidth="1"/>
    <col min="3" max="3" width="38.625" style="4" customWidth="1"/>
    <col min="4" max="4" width="18.125" style="6" customWidth="1"/>
    <col min="5" max="5" width="17.75" style="7" customWidth="1"/>
    <col min="6" max="6" width="21.5" style="8" customWidth="1"/>
    <col min="7" max="7" width="19.625" style="9" customWidth="1"/>
    <col min="8" max="8" width="10.75" style="6" customWidth="1"/>
    <col min="9" max="9" width="48.375" style="4" customWidth="1"/>
    <col min="10" max="10" width="33.125" style="4" customWidth="1"/>
    <col min="11" max="11" width="18.5" style="47" customWidth="1"/>
    <col min="12" max="12" width="15" style="48" customWidth="1"/>
    <col min="13" max="13" width="10.375" style="6"/>
    <col min="14" max="14" width="19.25" style="47" customWidth="1"/>
    <col min="15" max="15" width="25.375" style="4" customWidth="1"/>
    <col min="16" max="16" width="16" style="4"/>
    <col min="17" max="17" width="19.875" style="47" customWidth="1"/>
    <col min="18" max="16384" width="8.725" style="4"/>
  </cols>
  <sheetData>
    <row r="1" ht="27" customHeight="1" spans="1:1">
      <c r="A1" s="6" t="s">
        <v>0</v>
      </c>
    </row>
    <row r="2" ht="45" customHeight="1" spans="1:15">
      <c r="A2" s="49" t="s">
        <v>1</v>
      </c>
      <c r="B2" s="49"/>
      <c r="C2" s="49"/>
      <c r="D2" s="49"/>
      <c r="E2" s="49"/>
      <c r="F2" s="50"/>
      <c r="G2" s="49"/>
      <c r="H2" s="49"/>
      <c r="I2" s="49"/>
      <c r="J2" s="49"/>
      <c r="K2" s="67"/>
      <c r="L2" s="68"/>
      <c r="M2" s="49"/>
      <c r="N2" s="67"/>
      <c r="O2" s="49"/>
    </row>
    <row r="3" customHeight="1" spans="1:15">
      <c r="A3" s="34" t="s">
        <v>2</v>
      </c>
      <c r="B3" s="34" t="s">
        <v>3</v>
      </c>
      <c r="C3" s="34" t="s">
        <v>4</v>
      </c>
      <c r="D3" s="34" t="s">
        <v>5</v>
      </c>
      <c r="E3" s="36" t="s">
        <v>6</v>
      </c>
      <c r="F3" s="51"/>
      <c r="G3" s="36"/>
      <c r="H3" s="34"/>
      <c r="I3" s="34" t="s">
        <v>7</v>
      </c>
      <c r="J3" s="34"/>
      <c r="K3" s="43"/>
      <c r="L3" s="37"/>
      <c r="M3" s="34"/>
      <c r="N3" s="43" t="s">
        <v>8</v>
      </c>
      <c r="O3" s="34" t="s">
        <v>9</v>
      </c>
    </row>
    <row r="4" customHeight="1" spans="1:15">
      <c r="A4" s="34"/>
      <c r="B4" s="34"/>
      <c r="C4" s="34"/>
      <c r="D4" s="34"/>
      <c r="E4" s="36" t="s">
        <v>10</v>
      </c>
      <c r="F4" s="34" t="s">
        <v>11</v>
      </c>
      <c r="G4" s="36" t="s">
        <v>12</v>
      </c>
      <c r="H4" s="34" t="s">
        <v>13</v>
      </c>
      <c r="I4" s="34" t="s">
        <v>14</v>
      </c>
      <c r="J4" s="34" t="s">
        <v>5</v>
      </c>
      <c r="K4" s="43" t="s">
        <v>10</v>
      </c>
      <c r="L4" s="37" t="s">
        <v>15</v>
      </c>
      <c r="M4" s="34" t="s">
        <v>13</v>
      </c>
      <c r="N4" s="43"/>
      <c r="O4" s="34"/>
    </row>
    <row r="5" s="4" customFormat="1" customHeight="1" spans="1:17">
      <c r="A5" s="34">
        <v>1</v>
      </c>
      <c r="B5" s="34" t="s">
        <v>16</v>
      </c>
      <c r="C5" s="34" t="s">
        <v>17</v>
      </c>
      <c r="D5" s="34" t="s">
        <v>18</v>
      </c>
      <c r="E5" s="36">
        <v>20000</v>
      </c>
      <c r="F5" s="34">
        <v>1650001571</v>
      </c>
      <c r="G5" s="37">
        <v>45469</v>
      </c>
      <c r="H5" s="34" t="s">
        <v>19</v>
      </c>
      <c r="I5" s="34" t="s">
        <v>20</v>
      </c>
      <c r="J5" s="34" t="s">
        <v>21</v>
      </c>
      <c r="K5" s="69">
        <v>20000</v>
      </c>
      <c r="L5" s="37">
        <v>45473</v>
      </c>
      <c r="M5" s="70" t="s">
        <v>22</v>
      </c>
      <c r="N5" s="43">
        <f t="shared" ref="N5:N26" si="0">E5-K5</f>
        <v>0</v>
      </c>
      <c r="O5" s="34" t="s">
        <v>23</v>
      </c>
      <c r="Q5" s="47"/>
    </row>
    <row r="6" customHeight="1" spans="1:15">
      <c r="A6" s="34">
        <v>2</v>
      </c>
      <c r="B6" s="34" t="s">
        <v>16</v>
      </c>
      <c r="C6" s="34" t="s">
        <v>24</v>
      </c>
      <c r="D6" s="34" t="s">
        <v>18</v>
      </c>
      <c r="E6" s="36">
        <v>20000</v>
      </c>
      <c r="F6" s="34">
        <v>1650001570</v>
      </c>
      <c r="G6" s="37">
        <v>45469</v>
      </c>
      <c r="H6" s="34" t="s">
        <v>19</v>
      </c>
      <c r="I6" s="34" t="s">
        <v>25</v>
      </c>
      <c r="J6" s="34" t="s">
        <v>26</v>
      </c>
      <c r="K6" s="43">
        <v>20000</v>
      </c>
      <c r="L6" s="37">
        <v>45473</v>
      </c>
      <c r="M6" s="70" t="s">
        <v>22</v>
      </c>
      <c r="N6" s="43">
        <f t="shared" si="0"/>
        <v>0</v>
      </c>
      <c r="O6" s="34" t="s">
        <v>27</v>
      </c>
    </row>
    <row r="7" customHeight="1" spans="1:15">
      <c r="A7" s="34">
        <v>3</v>
      </c>
      <c r="B7" s="34" t="s">
        <v>28</v>
      </c>
      <c r="C7" s="34" t="s">
        <v>17</v>
      </c>
      <c r="D7" s="34" t="s">
        <v>18</v>
      </c>
      <c r="E7" s="36">
        <v>10000</v>
      </c>
      <c r="F7" s="34">
        <v>1650001579</v>
      </c>
      <c r="G7" s="37">
        <v>45469</v>
      </c>
      <c r="H7" s="34" t="s">
        <v>19</v>
      </c>
      <c r="I7" s="34" t="s">
        <v>20</v>
      </c>
      <c r="J7" s="34" t="s">
        <v>21</v>
      </c>
      <c r="K7" s="69">
        <v>10000</v>
      </c>
      <c r="L7" s="37">
        <v>45473</v>
      </c>
      <c r="M7" s="70" t="s">
        <v>22</v>
      </c>
      <c r="N7" s="43">
        <f t="shared" si="0"/>
        <v>0</v>
      </c>
      <c r="O7" s="34" t="s">
        <v>23</v>
      </c>
    </row>
    <row r="8" customHeight="1" spans="1:15">
      <c r="A8" s="34">
        <v>4</v>
      </c>
      <c r="B8" s="41" t="s">
        <v>29</v>
      </c>
      <c r="C8" s="39" t="s">
        <v>30</v>
      </c>
      <c r="D8" s="34" t="s">
        <v>18</v>
      </c>
      <c r="E8" s="36">
        <v>200000</v>
      </c>
      <c r="F8" s="34">
        <v>1650001552</v>
      </c>
      <c r="G8" s="37">
        <v>45468</v>
      </c>
      <c r="H8" s="34" t="s">
        <v>19</v>
      </c>
      <c r="I8" s="34" t="s">
        <v>31</v>
      </c>
      <c r="J8" s="34" t="s">
        <v>32</v>
      </c>
      <c r="K8" s="43">
        <v>200000</v>
      </c>
      <c r="L8" s="37">
        <v>45468</v>
      </c>
      <c r="M8" s="70" t="s">
        <v>33</v>
      </c>
      <c r="N8" s="43">
        <f t="shared" si="0"/>
        <v>0</v>
      </c>
      <c r="O8" s="34" t="s">
        <v>34</v>
      </c>
    </row>
    <row r="9" customHeight="1" spans="1:15">
      <c r="A9" s="34">
        <v>5</v>
      </c>
      <c r="B9" s="34" t="s">
        <v>35</v>
      </c>
      <c r="C9" s="34" t="s">
        <v>36</v>
      </c>
      <c r="D9" s="34" t="s">
        <v>18</v>
      </c>
      <c r="E9" s="36">
        <v>3000</v>
      </c>
      <c r="F9" s="34">
        <v>1650001580</v>
      </c>
      <c r="G9" s="37">
        <v>45469</v>
      </c>
      <c r="H9" s="34" t="s">
        <v>19</v>
      </c>
      <c r="I9" s="34" t="s">
        <v>37</v>
      </c>
      <c r="J9" s="34" t="s">
        <v>38</v>
      </c>
      <c r="K9" s="43">
        <v>3000</v>
      </c>
      <c r="L9" s="37">
        <v>45476</v>
      </c>
      <c r="M9" s="34" t="s">
        <v>39</v>
      </c>
      <c r="N9" s="43">
        <f t="shared" si="0"/>
        <v>0</v>
      </c>
      <c r="O9" s="34" t="s">
        <v>40</v>
      </c>
    </row>
    <row r="10" customHeight="1" spans="1:15">
      <c r="A10" s="34">
        <v>6</v>
      </c>
      <c r="B10" s="34" t="s">
        <v>41</v>
      </c>
      <c r="C10" s="34" t="s">
        <v>42</v>
      </c>
      <c r="D10" s="34" t="s">
        <v>18</v>
      </c>
      <c r="E10" s="36">
        <v>5000</v>
      </c>
      <c r="F10" s="34">
        <v>1650001577</v>
      </c>
      <c r="G10" s="37">
        <v>45469</v>
      </c>
      <c r="H10" s="34" t="s">
        <v>19</v>
      </c>
      <c r="I10" s="34" t="s">
        <v>43</v>
      </c>
      <c r="J10" s="34" t="s">
        <v>44</v>
      </c>
      <c r="K10" s="43">
        <v>5000</v>
      </c>
      <c r="L10" s="37">
        <v>45471</v>
      </c>
      <c r="M10" s="34" t="s">
        <v>45</v>
      </c>
      <c r="N10" s="43">
        <f t="shared" si="0"/>
        <v>0</v>
      </c>
      <c r="O10" s="34" t="s">
        <v>46</v>
      </c>
    </row>
    <row r="11" customHeight="1" spans="1:15">
      <c r="A11" s="34">
        <v>7</v>
      </c>
      <c r="B11" s="34" t="s">
        <v>41</v>
      </c>
      <c r="C11" s="34" t="s">
        <v>47</v>
      </c>
      <c r="D11" s="34" t="s">
        <v>18</v>
      </c>
      <c r="E11" s="36">
        <v>5000</v>
      </c>
      <c r="F11" s="34">
        <v>1650001578</v>
      </c>
      <c r="G11" s="37">
        <v>45469</v>
      </c>
      <c r="H11" s="34" t="s">
        <v>19</v>
      </c>
      <c r="I11" s="34" t="s">
        <v>25</v>
      </c>
      <c r="J11" s="34" t="s">
        <v>44</v>
      </c>
      <c r="K11" s="43">
        <v>5000</v>
      </c>
      <c r="L11" s="37">
        <v>45471</v>
      </c>
      <c r="M11" s="34" t="s">
        <v>45</v>
      </c>
      <c r="N11" s="43">
        <f t="shared" si="0"/>
        <v>0</v>
      </c>
      <c r="O11" s="34" t="s">
        <v>27</v>
      </c>
    </row>
    <row r="12" customHeight="1" spans="1:15">
      <c r="A12" s="34">
        <v>8</v>
      </c>
      <c r="B12" s="34" t="s">
        <v>41</v>
      </c>
      <c r="C12" s="34" t="s">
        <v>48</v>
      </c>
      <c r="D12" s="34" t="s">
        <v>18</v>
      </c>
      <c r="E12" s="36">
        <v>10000</v>
      </c>
      <c r="F12" s="34">
        <v>1650001576</v>
      </c>
      <c r="G12" s="37">
        <v>45469</v>
      </c>
      <c r="H12" s="34" t="s">
        <v>19</v>
      </c>
      <c r="I12" s="34" t="s">
        <v>49</v>
      </c>
      <c r="J12" s="34" t="s">
        <v>44</v>
      </c>
      <c r="K12" s="43">
        <v>10000</v>
      </c>
      <c r="L12" s="37">
        <v>45471</v>
      </c>
      <c r="M12" s="34" t="s">
        <v>45</v>
      </c>
      <c r="N12" s="43">
        <f t="shared" si="0"/>
        <v>0</v>
      </c>
      <c r="O12" s="34" t="s">
        <v>50</v>
      </c>
    </row>
    <row r="13" customHeight="1" spans="1:15">
      <c r="A13" s="34">
        <v>9</v>
      </c>
      <c r="B13" s="34" t="s">
        <v>41</v>
      </c>
      <c r="C13" s="34" t="s">
        <v>51</v>
      </c>
      <c r="D13" s="34" t="s">
        <v>18</v>
      </c>
      <c r="E13" s="36">
        <v>10000</v>
      </c>
      <c r="F13" s="34">
        <v>1650001575</v>
      </c>
      <c r="G13" s="37">
        <v>45469</v>
      </c>
      <c r="H13" s="34" t="s">
        <v>19</v>
      </c>
      <c r="I13" s="34" t="s">
        <v>52</v>
      </c>
      <c r="J13" s="34" t="s">
        <v>44</v>
      </c>
      <c r="K13" s="43">
        <v>10000</v>
      </c>
      <c r="L13" s="37">
        <v>45471</v>
      </c>
      <c r="M13" s="34" t="s">
        <v>45</v>
      </c>
      <c r="N13" s="43">
        <f t="shared" si="0"/>
        <v>0</v>
      </c>
      <c r="O13" s="34" t="s">
        <v>53</v>
      </c>
    </row>
    <row r="14" customHeight="1" spans="1:15">
      <c r="A14" s="34">
        <v>10</v>
      </c>
      <c r="B14" s="34" t="s">
        <v>41</v>
      </c>
      <c r="C14" s="34" t="s">
        <v>54</v>
      </c>
      <c r="D14" s="34" t="s">
        <v>18</v>
      </c>
      <c r="E14" s="36">
        <v>10000</v>
      </c>
      <c r="F14" s="34">
        <v>1650001574</v>
      </c>
      <c r="G14" s="37">
        <v>45469</v>
      </c>
      <c r="H14" s="34" t="s">
        <v>19</v>
      </c>
      <c r="I14" s="34" t="s">
        <v>55</v>
      </c>
      <c r="J14" s="34" t="s">
        <v>44</v>
      </c>
      <c r="K14" s="43">
        <v>10000</v>
      </c>
      <c r="L14" s="37">
        <v>45471</v>
      </c>
      <c r="M14" s="34" t="s">
        <v>45</v>
      </c>
      <c r="N14" s="43">
        <f t="shared" si="0"/>
        <v>0</v>
      </c>
      <c r="O14" s="34" t="s">
        <v>56</v>
      </c>
    </row>
    <row r="15" customHeight="1" spans="1:15">
      <c r="A15" s="34">
        <v>11</v>
      </c>
      <c r="B15" s="34" t="s">
        <v>57</v>
      </c>
      <c r="C15" s="34" t="s">
        <v>58</v>
      </c>
      <c r="D15" s="34" t="s">
        <v>18</v>
      </c>
      <c r="E15" s="36">
        <v>50000</v>
      </c>
      <c r="F15" s="34">
        <v>1650001558</v>
      </c>
      <c r="G15" s="37">
        <v>45469</v>
      </c>
      <c r="H15" s="34" t="s">
        <v>59</v>
      </c>
      <c r="I15" s="34" t="s">
        <v>60</v>
      </c>
      <c r="J15" s="34" t="s">
        <v>26</v>
      </c>
      <c r="K15" s="43">
        <v>50000</v>
      </c>
      <c r="L15" s="37">
        <v>45473</v>
      </c>
      <c r="M15" s="34" t="s">
        <v>61</v>
      </c>
      <c r="N15" s="43">
        <f t="shared" si="0"/>
        <v>0</v>
      </c>
      <c r="O15" s="34" t="s">
        <v>62</v>
      </c>
    </row>
    <row r="16" customHeight="1" spans="1:15">
      <c r="A16" s="34">
        <v>12</v>
      </c>
      <c r="B16" s="34" t="s">
        <v>63</v>
      </c>
      <c r="C16" s="34" t="s">
        <v>64</v>
      </c>
      <c r="D16" s="34" t="s">
        <v>18</v>
      </c>
      <c r="E16" s="36">
        <v>10000</v>
      </c>
      <c r="F16" s="34">
        <v>1650001561</v>
      </c>
      <c r="G16" s="37">
        <v>45469</v>
      </c>
      <c r="H16" s="34" t="s">
        <v>59</v>
      </c>
      <c r="I16" s="39" t="s">
        <v>65</v>
      </c>
      <c r="J16" s="34" t="s">
        <v>66</v>
      </c>
      <c r="K16" s="43">
        <v>10000</v>
      </c>
      <c r="L16" s="42">
        <v>45473</v>
      </c>
      <c r="M16" s="39" t="s">
        <v>61</v>
      </c>
      <c r="N16" s="43">
        <f t="shared" si="0"/>
        <v>0</v>
      </c>
      <c r="O16" s="39" t="s">
        <v>67</v>
      </c>
    </row>
    <row r="17" customHeight="1" spans="1:15">
      <c r="A17" s="34">
        <v>13</v>
      </c>
      <c r="B17" s="34" t="s">
        <v>68</v>
      </c>
      <c r="C17" s="34" t="s">
        <v>69</v>
      </c>
      <c r="D17" s="34" t="s">
        <v>18</v>
      </c>
      <c r="E17" s="36">
        <v>500</v>
      </c>
      <c r="F17" s="34">
        <v>1650002446</v>
      </c>
      <c r="G17" s="37">
        <v>45473</v>
      </c>
      <c r="H17" s="34" t="s">
        <v>70</v>
      </c>
      <c r="I17" s="39" t="s">
        <v>71</v>
      </c>
      <c r="J17" s="34" t="s">
        <v>72</v>
      </c>
      <c r="K17" s="43">
        <v>500</v>
      </c>
      <c r="L17" s="42">
        <v>45481</v>
      </c>
      <c r="M17" s="39" t="s">
        <v>73</v>
      </c>
      <c r="N17" s="43">
        <f t="shared" si="0"/>
        <v>0</v>
      </c>
      <c r="O17" s="39" t="s">
        <v>74</v>
      </c>
    </row>
    <row r="18" customHeight="1" spans="1:15">
      <c r="A18" s="34">
        <v>14</v>
      </c>
      <c r="B18" s="34" t="s">
        <v>75</v>
      </c>
      <c r="C18" s="34" t="s">
        <v>69</v>
      </c>
      <c r="D18" s="34" t="s">
        <v>18</v>
      </c>
      <c r="E18" s="36">
        <v>1000</v>
      </c>
      <c r="F18" s="34">
        <v>1650001883</v>
      </c>
      <c r="G18" s="37">
        <v>45472</v>
      </c>
      <c r="H18" s="34" t="s">
        <v>70</v>
      </c>
      <c r="I18" s="39" t="s">
        <v>71</v>
      </c>
      <c r="J18" s="34" t="s">
        <v>66</v>
      </c>
      <c r="K18" s="43">
        <v>1000</v>
      </c>
      <c r="L18" s="42">
        <v>45474</v>
      </c>
      <c r="M18" s="39" t="s">
        <v>76</v>
      </c>
      <c r="N18" s="43">
        <f t="shared" si="0"/>
        <v>0</v>
      </c>
      <c r="O18" s="39" t="s">
        <v>74</v>
      </c>
    </row>
    <row r="19" customHeight="1" spans="1:15">
      <c r="A19" s="34">
        <v>15</v>
      </c>
      <c r="B19" s="34" t="s">
        <v>77</v>
      </c>
      <c r="C19" s="34" t="s">
        <v>69</v>
      </c>
      <c r="D19" s="34" t="s">
        <v>18</v>
      </c>
      <c r="E19" s="36">
        <v>100</v>
      </c>
      <c r="F19" s="34">
        <v>1650002434</v>
      </c>
      <c r="G19" s="37">
        <v>45472</v>
      </c>
      <c r="H19" s="34" t="s">
        <v>70</v>
      </c>
      <c r="I19" s="39" t="s">
        <v>71</v>
      </c>
      <c r="J19" s="34" t="s">
        <v>66</v>
      </c>
      <c r="K19" s="43">
        <v>100</v>
      </c>
      <c r="L19" s="42">
        <v>45474</v>
      </c>
      <c r="M19" s="39" t="s">
        <v>76</v>
      </c>
      <c r="N19" s="43">
        <f t="shared" si="0"/>
        <v>0</v>
      </c>
      <c r="O19" s="39" t="s">
        <v>74</v>
      </c>
    </row>
    <row r="20" customHeight="1" spans="1:15">
      <c r="A20" s="34">
        <v>16</v>
      </c>
      <c r="B20" s="34" t="s">
        <v>78</v>
      </c>
      <c r="C20" s="34" t="s">
        <v>69</v>
      </c>
      <c r="D20" s="34" t="s">
        <v>18</v>
      </c>
      <c r="E20" s="36">
        <v>200</v>
      </c>
      <c r="F20" s="34">
        <v>1650002433</v>
      </c>
      <c r="G20" s="37">
        <v>45472</v>
      </c>
      <c r="H20" s="34" t="s">
        <v>70</v>
      </c>
      <c r="I20" s="39" t="s">
        <v>71</v>
      </c>
      <c r="J20" s="34" t="s">
        <v>66</v>
      </c>
      <c r="K20" s="43">
        <v>200</v>
      </c>
      <c r="L20" s="42">
        <v>45474</v>
      </c>
      <c r="M20" s="39" t="s">
        <v>76</v>
      </c>
      <c r="N20" s="43">
        <f t="shared" si="0"/>
        <v>0</v>
      </c>
      <c r="O20" s="39" t="s">
        <v>74</v>
      </c>
    </row>
    <row r="21" customHeight="1" spans="1:15">
      <c r="A21" s="34">
        <v>17</v>
      </c>
      <c r="B21" s="34" t="s">
        <v>79</v>
      </c>
      <c r="C21" s="34" t="s">
        <v>69</v>
      </c>
      <c r="D21" s="34" t="s">
        <v>18</v>
      </c>
      <c r="E21" s="36">
        <v>1000</v>
      </c>
      <c r="F21" s="34">
        <v>1650001877</v>
      </c>
      <c r="G21" s="37">
        <v>45471</v>
      </c>
      <c r="H21" s="34" t="s">
        <v>70</v>
      </c>
      <c r="I21" s="39" t="s">
        <v>71</v>
      </c>
      <c r="J21" s="34" t="s">
        <v>66</v>
      </c>
      <c r="K21" s="43">
        <v>1000</v>
      </c>
      <c r="L21" s="42">
        <v>45474</v>
      </c>
      <c r="M21" s="39" t="s">
        <v>76</v>
      </c>
      <c r="N21" s="43">
        <f t="shared" si="0"/>
        <v>0</v>
      </c>
      <c r="O21" s="39" t="s">
        <v>74</v>
      </c>
    </row>
    <row r="22" customHeight="1" spans="1:15">
      <c r="A22" s="34">
        <v>18</v>
      </c>
      <c r="B22" s="34" t="s">
        <v>80</v>
      </c>
      <c r="C22" s="34" t="s">
        <v>69</v>
      </c>
      <c r="D22" s="34" t="s">
        <v>18</v>
      </c>
      <c r="E22" s="36">
        <v>200</v>
      </c>
      <c r="F22" s="34">
        <v>1650002426</v>
      </c>
      <c r="G22" s="37">
        <v>45471</v>
      </c>
      <c r="H22" s="34" t="s">
        <v>70</v>
      </c>
      <c r="I22" s="39" t="s">
        <v>71</v>
      </c>
      <c r="J22" s="34" t="s">
        <v>66</v>
      </c>
      <c r="K22" s="43">
        <v>200</v>
      </c>
      <c r="L22" s="42">
        <v>45474</v>
      </c>
      <c r="M22" s="39" t="s">
        <v>76</v>
      </c>
      <c r="N22" s="43">
        <f t="shared" si="0"/>
        <v>0</v>
      </c>
      <c r="O22" s="39" t="s">
        <v>74</v>
      </c>
    </row>
    <row r="23" customHeight="1" spans="1:15">
      <c r="A23" s="34">
        <v>19</v>
      </c>
      <c r="B23" s="34" t="s">
        <v>81</v>
      </c>
      <c r="C23" s="34" t="s">
        <v>69</v>
      </c>
      <c r="D23" s="34" t="s">
        <v>18</v>
      </c>
      <c r="E23" s="36">
        <v>500</v>
      </c>
      <c r="F23" s="34">
        <v>1650002419</v>
      </c>
      <c r="G23" s="37">
        <v>45471</v>
      </c>
      <c r="H23" s="34" t="s">
        <v>70</v>
      </c>
      <c r="I23" s="39" t="s">
        <v>71</v>
      </c>
      <c r="J23" s="34" t="s">
        <v>66</v>
      </c>
      <c r="K23" s="43">
        <v>500</v>
      </c>
      <c r="L23" s="42">
        <v>45474</v>
      </c>
      <c r="M23" s="39" t="s">
        <v>76</v>
      </c>
      <c r="N23" s="43">
        <f t="shared" si="0"/>
        <v>0</v>
      </c>
      <c r="O23" s="39" t="s">
        <v>74</v>
      </c>
    </row>
    <row r="24" customHeight="1" spans="1:17">
      <c r="A24" s="34">
        <v>20</v>
      </c>
      <c r="B24" s="34" t="s">
        <v>82</v>
      </c>
      <c r="C24" s="34" t="s">
        <v>83</v>
      </c>
      <c r="D24" s="34" t="s">
        <v>18</v>
      </c>
      <c r="E24" s="36">
        <v>50000</v>
      </c>
      <c r="F24" s="34">
        <v>1650002361</v>
      </c>
      <c r="G24" s="37">
        <v>45467</v>
      </c>
      <c r="H24" s="34" t="s">
        <v>84</v>
      </c>
      <c r="I24" s="39" t="s">
        <v>85</v>
      </c>
      <c r="J24" s="34" t="s">
        <v>66</v>
      </c>
      <c r="K24" s="43">
        <v>50000</v>
      </c>
      <c r="L24" s="42">
        <v>45473</v>
      </c>
      <c r="M24" s="39" t="s">
        <v>61</v>
      </c>
      <c r="N24" s="43">
        <f t="shared" si="0"/>
        <v>0</v>
      </c>
      <c r="O24" s="39" t="s">
        <v>86</v>
      </c>
      <c r="P24" s="4">
        <f>K24+K35+K60+K89+20000+36600+K130+K144+K174+K200+K213</f>
        <v>496628.7</v>
      </c>
      <c r="Q24" s="47">
        <f>P24-[1]最终版!$H$18</f>
        <v>0</v>
      </c>
    </row>
    <row r="25" customHeight="1" spans="1:15">
      <c r="A25" s="34">
        <v>21</v>
      </c>
      <c r="B25" s="34" t="s">
        <v>87</v>
      </c>
      <c r="C25" s="34" t="s">
        <v>88</v>
      </c>
      <c r="D25" s="34" t="s">
        <v>18</v>
      </c>
      <c r="E25" s="36">
        <v>4000</v>
      </c>
      <c r="F25" s="34">
        <v>1650002363</v>
      </c>
      <c r="G25" s="37">
        <v>45468</v>
      </c>
      <c r="H25" s="34" t="s">
        <v>84</v>
      </c>
      <c r="I25" s="39" t="s">
        <v>89</v>
      </c>
      <c r="J25" s="34" t="s">
        <v>66</v>
      </c>
      <c r="K25" s="43">
        <v>4000</v>
      </c>
      <c r="L25" s="42">
        <v>45473</v>
      </c>
      <c r="M25" s="39" t="s">
        <v>61</v>
      </c>
      <c r="N25" s="43">
        <f t="shared" si="0"/>
        <v>0</v>
      </c>
      <c r="O25" s="39" t="s">
        <v>90</v>
      </c>
    </row>
    <row r="26" customHeight="1" spans="1:15">
      <c r="A26" s="34">
        <v>22</v>
      </c>
      <c r="B26" s="41" t="s">
        <v>91</v>
      </c>
      <c r="C26" s="34" t="s">
        <v>92</v>
      </c>
      <c r="D26" s="34" t="s">
        <v>18</v>
      </c>
      <c r="E26" s="36">
        <v>50000</v>
      </c>
      <c r="F26" s="34">
        <v>1650002358</v>
      </c>
      <c r="G26" s="37">
        <v>45467</v>
      </c>
      <c r="H26" s="34" t="s">
        <v>84</v>
      </c>
      <c r="I26" s="39" t="s">
        <v>93</v>
      </c>
      <c r="J26" s="34" t="s">
        <v>94</v>
      </c>
      <c r="K26" s="43">
        <v>50000</v>
      </c>
      <c r="L26" s="42">
        <v>45468</v>
      </c>
      <c r="M26" s="70" t="s">
        <v>33</v>
      </c>
      <c r="N26" s="43">
        <f t="shared" si="0"/>
        <v>0</v>
      </c>
      <c r="O26" s="39" t="s">
        <v>95</v>
      </c>
    </row>
    <row r="27" customHeight="1" spans="1:15">
      <c r="A27" s="34">
        <v>23</v>
      </c>
      <c r="B27" s="34" t="s">
        <v>96</v>
      </c>
      <c r="C27" s="34" t="s">
        <v>97</v>
      </c>
      <c r="D27" s="34" t="s">
        <v>18</v>
      </c>
      <c r="E27" s="36">
        <v>10000</v>
      </c>
      <c r="F27" s="34">
        <v>1650001887</v>
      </c>
      <c r="G27" s="37">
        <v>45473</v>
      </c>
      <c r="H27" s="34" t="s">
        <v>84</v>
      </c>
      <c r="I27" s="39" t="s">
        <v>98</v>
      </c>
      <c r="J27" s="34" t="s">
        <v>66</v>
      </c>
      <c r="K27" s="43">
        <v>10000</v>
      </c>
      <c r="L27" s="42">
        <v>45474</v>
      </c>
      <c r="M27" s="39" t="s">
        <v>99</v>
      </c>
      <c r="N27" s="43">
        <f t="shared" ref="N27:N40" si="1">E27-K27</f>
        <v>0</v>
      </c>
      <c r="O27" s="39" t="s">
        <v>100</v>
      </c>
    </row>
    <row r="28" customHeight="1" spans="1:15">
      <c r="A28" s="34">
        <v>24</v>
      </c>
      <c r="B28" s="34" t="s">
        <v>101</v>
      </c>
      <c r="C28" s="39" t="s">
        <v>102</v>
      </c>
      <c r="D28" s="34" t="s">
        <v>18</v>
      </c>
      <c r="E28" s="36">
        <v>25927</v>
      </c>
      <c r="F28" s="34">
        <v>1650001876</v>
      </c>
      <c r="G28" s="37">
        <v>45471</v>
      </c>
      <c r="H28" s="34" t="s">
        <v>73</v>
      </c>
      <c r="I28" s="39" t="s">
        <v>43</v>
      </c>
      <c r="J28" s="34" t="s">
        <v>66</v>
      </c>
      <c r="K28" s="43">
        <v>25927</v>
      </c>
      <c r="L28" s="42">
        <v>45474</v>
      </c>
      <c r="M28" s="39" t="s">
        <v>99</v>
      </c>
      <c r="N28" s="43">
        <f t="shared" si="1"/>
        <v>0</v>
      </c>
      <c r="O28" s="34" t="s">
        <v>46</v>
      </c>
    </row>
    <row r="29" customHeight="1" spans="1:15">
      <c r="A29" s="34">
        <v>25</v>
      </c>
      <c r="B29" s="34" t="s">
        <v>103</v>
      </c>
      <c r="C29" s="34" t="s">
        <v>104</v>
      </c>
      <c r="D29" s="34" t="s">
        <v>18</v>
      </c>
      <c r="E29" s="36">
        <v>3165</v>
      </c>
      <c r="F29" s="34">
        <v>1650002421</v>
      </c>
      <c r="G29" s="37">
        <v>45471</v>
      </c>
      <c r="H29" s="34" t="s">
        <v>73</v>
      </c>
      <c r="I29" s="39" t="s">
        <v>105</v>
      </c>
      <c r="J29" s="34" t="s">
        <v>66</v>
      </c>
      <c r="K29" s="43">
        <v>3165</v>
      </c>
      <c r="L29" s="42">
        <v>45474</v>
      </c>
      <c r="M29" s="39" t="s">
        <v>99</v>
      </c>
      <c r="N29" s="43">
        <f t="shared" si="1"/>
        <v>0</v>
      </c>
      <c r="O29" s="39" t="s">
        <v>106</v>
      </c>
    </row>
    <row r="30" customHeight="1" spans="1:15">
      <c r="A30" s="34">
        <v>26</v>
      </c>
      <c r="B30" s="34" t="s">
        <v>107</v>
      </c>
      <c r="C30" s="34" t="s">
        <v>108</v>
      </c>
      <c r="D30" s="34" t="s">
        <v>18</v>
      </c>
      <c r="E30" s="36">
        <v>20000</v>
      </c>
      <c r="F30" s="34">
        <v>1650001871</v>
      </c>
      <c r="G30" s="37">
        <v>45471</v>
      </c>
      <c r="H30" s="34" t="s">
        <v>73</v>
      </c>
      <c r="I30" s="39" t="s">
        <v>89</v>
      </c>
      <c r="J30" s="34" t="s">
        <v>109</v>
      </c>
      <c r="K30" s="43">
        <v>20000</v>
      </c>
      <c r="L30" s="42">
        <v>45471</v>
      </c>
      <c r="M30" s="39" t="s">
        <v>110</v>
      </c>
      <c r="N30" s="43">
        <f t="shared" si="1"/>
        <v>0</v>
      </c>
      <c r="O30" s="39" t="s">
        <v>90</v>
      </c>
    </row>
    <row r="31" customHeight="1" spans="1:15">
      <c r="A31" s="34">
        <v>27</v>
      </c>
      <c r="B31" s="34" t="s">
        <v>111</v>
      </c>
      <c r="C31" s="34" t="s">
        <v>112</v>
      </c>
      <c r="D31" s="34" t="s">
        <v>18</v>
      </c>
      <c r="E31" s="36">
        <v>10000</v>
      </c>
      <c r="F31" s="34">
        <v>1650001869</v>
      </c>
      <c r="G31" s="37">
        <v>45471</v>
      </c>
      <c r="H31" s="34" t="s">
        <v>73</v>
      </c>
      <c r="I31" s="34" t="s">
        <v>20</v>
      </c>
      <c r="J31" s="34" t="s">
        <v>21</v>
      </c>
      <c r="K31" s="69">
        <v>10000</v>
      </c>
      <c r="L31" s="42">
        <v>45474</v>
      </c>
      <c r="M31" s="39" t="s">
        <v>113</v>
      </c>
      <c r="N31" s="43">
        <f t="shared" si="1"/>
        <v>0</v>
      </c>
      <c r="O31" s="34" t="s">
        <v>23</v>
      </c>
    </row>
    <row r="32" customHeight="1" spans="1:15">
      <c r="A32" s="34">
        <v>28</v>
      </c>
      <c r="B32" s="34" t="s">
        <v>114</v>
      </c>
      <c r="C32" s="34" t="s">
        <v>115</v>
      </c>
      <c r="D32" s="34" t="s">
        <v>18</v>
      </c>
      <c r="E32" s="36">
        <v>10000</v>
      </c>
      <c r="F32" s="34">
        <v>1650002170</v>
      </c>
      <c r="G32" s="37">
        <v>45471</v>
      </c>
      <c r="H32" s="34" t="s">
        <v>73</v>
      </c>
      <c r="I32" s="39" t="s">
        <v>37</v>
      </c>
      <c r="J32" s="34" t="s">
        <v>66</v>
      </c>
      <c r="K32" s="43">
        <v>10000</v>
      </c>
      <c r="L32" s="42">
        <v>45474</v>
      </c>
      <c r="M32" s="39" t="s">
        <v>76</v>
      </c>
      <c r="N32" s="43">
        <f t="shared" si="1"/>
        <v>0</v>
      </c>
      <c r="O32" s="34" t="s">
        <v>40</v>
      </c>
    </row>
    <row r="33" customHeight="1" spans="1:15">
      <c r="A33" s="34">
        <v>29</v>
      </c>
      <c r="B33" s="34" t="s">
        <v>116</v>
      </c>
      <c r="C33" s="34" t="s">
        <v>117</v>
      </c>
      <c r="D33" s="34" t="s">
        <v>18</v>
      </c>
      <c r="E33" s="36">
        <v>8000</v>
      </c>
      <c r="F33" s="34">
        <v>1650001864</v>
      </c>
      <c r="G33" s="37">
        <v>45470</v>
      </c>
      <c r="H33" s="34" t="s">
        <v>73</v>
      </c>
      <c r="I33" s="39" t="s">
        <v>20</v>
      </c>
      <c r="J33" s="34" t="s">
        <v>66</v>
      </c>
      <c r="K33" s="69">
        <v>8000</v>
      </c>
      <c r="L33" s="42">
        <v>45474</v>
      </c>
      <c r="M33" s="39" t="s">
        <v>76</v>
      </c>
      <c r="N33" s="43">
        <f t="shared" si="1"/>
        <v>0</v>
      </c>
      <c r="O33" s="34" t="s">
        <v>23</v>
      </c>
    </row>
    <row r="34" customHeight="1" spans="1:15">
      <c r="A34" s="34">
        <v>30</v>
      </c>
      <c r="B34" s="34" t="s">
        <v>118</v>
      </c>
      <c r="C34" s="34" t="s">
        <v>119</v>
      </c>
      <c r="D34" s="34" t="s">
        <v>18</v>
      </c>
      <c r="E34" s="36">
        <v>20000</v>
      </c>
      <c r="F34" s="34">
        <v>1650001594</v>
      </c>
      <c r="G34" s="37">
        <v>45470</v>
      </c>
      <c r="H34" s="34" t="s">
        <v>73</v>
      </c>
      <c r="I34" s="39" t="s">
        <v>120</v>
      </c>
      <c r="J34" s="34" t="s">
        <v>66</v>
      </c>
      <c r="K34" s="43">
        <v>20000</v>
      </c>
      <c r="L34" s="42">
        <v>45474</v>
      </c>
      <c r="M34" s="39" t="s">
        <v>76</v>
      </c>
      <c r="N34" s="43">
        <f t="shared" si="1"/>
        <v>0</v>
      </c>
      <c r="O34" s="39" t="s">
        <v>121</v>
      </c>
    </row>
    <row r="35" customHeight="1" spans="1:15">
      <c r="A35" s="34">
        <v>31</v>
      </c>
      <c r="B35" s="34" t="s">
        <v>122</v>
      </c>
      <c r="C35" s="34" t="s">
        <v>123</v>
      </c>
      <c r="D35" s="34" t="s">
        <v>18</v>
      </c>
      <c r="E35" s="36">
        <v>10000</v>
      </c>
      <c r="F35" s="39">
        <v>1650002409</v>
      </c>
      <c r="G35" s="37">
        <v>45470</v>
      </c>
      <c r="H35" s="34" t="s">
        <v>73</v>
      </c>
      <c r="I35" s="39" t="s">
        <v>85</v>
      </c>
      <c r="J35" s="34" t="s">
        <v>66</v>
      </c>
      <c r="K35" s="43">
        <v>10000</v>
      </c>
      <c r="L35" s="42">
        <v>45474</v>
      </c>
      <c r="M35" s="39" t="s">
        <v>113</v>
      </c>
      <c r="N35" s="43">
        <f t="shared" si="1"/>
        <v>0</v>
      </c>
      <c r="O35" s="39" t="s">
        <v>86</v>
      </c>
    </row>
    <row r="36" customHeight="1" spans="1:15">
      <c r="A36" s="34">
        <v>32</v>
      </c>
      <c r="B36" s="34" t="s">
        <v>124</v>
      </c>
      <c r="C36" s="34" t="s">
        <v>112</v>
      </c>
      <c r="D36" s="34" t="s">
        <v>18</v>
      </c>
      <c r="E36" s="36">
        <v>10000</v>
      </c>
      <c r="F36" s="39">
        <v>1650001591</v>
      </c>
      <c r="G36" s="37">
        <v>45470</v>
      </c>
      <c r="H36" s="34" t="s">
        <v>73</v>
      </c>
      <c r="I36" s="39" t="s">
        <v>20</v>
      </c>
      <c r="J36" s="34" t="s">
        <v>66</v>
      </c>
      <c r="K36" s="69">
        <v>10000</v>
      </c>
      <c r="L36" s="42">
        <v>45474</v>
      </c>
      <c r="M36" s="39" t="s">
        <v>76</v>
      </c>
      <c r="N36" s="43">
        <f t="shared" si="1"/>
        <v>0</v>
      </c>
      <c r="O36" s="34" t="s">
        <v>23</v>
      </c>
    </row>
    <row r="37" customHeight="1" spans="1:15">
      <c r="A37" s="34">
        <v>33</v>
      </c>
      <c r="B37" s="34" t="s">
        <v>125</v>
      </c>
      <c r="C37" s="34" t="s">
        <v>126</v>
      </c>
      <c r="D37" s="34" t="s">
        <v>18</v>
      </c>
      <c r="E37" s="36">
        <v>50000</v>
      </c>
      <c r="F37" s="39">
        <v>1650002173</v>
      </c>
      <c r="G37" s="37">
        <v>45470</v>
      </c>
      <c r="H37" s="34" t="s">
        <v>73</v>
      </c>
      <c r="I37" s="39" t="s">
        <v>93</v>
      </c>
      <c r="J37" s="34" t="s">
        <v>26</v>
      </c>
      <c r="K37" s="43">
        <v>50000</v>
      </c>
      <c r="L37" s="42">
        <v>45471</v>
      </c>
      <c r="M37" s="39" t="s">
        <v>110</v>
      </c>
      <c r="N37" s="43">
        <f t="shared" si="1"/>
        <v>0</v>
      </c>
      <c r="O37" s="39" t="s">
        <v>95</v>
      </c>
    </row>
    <row r="38" customHeight="1" spans="1:16">
      <c r="A38" s="34">
        <v>34</v>
      </c>
      <c r="B38" s="34" t="s">
        <v>127</v>
      </c>
      <c r="C38" s="34" t="s">
        <v>128</v>
      </c>
      <c r="D38" s="34" t="s">
        <v>18</v>
      </c>
      <c r="E38" s="36">
        <v>20000</v>
      </c>
      <c r="F38" s="39">
        <v>1650001582</v>
      </c>
      <c r="G38" s="37">
        <v>45470</v>
      </c>
      <c r="H38" s="34" t="s">
        <v>73</v>
      </c>
      <c r="I38" s="39" t="s">
        <v>37</v>
      </c>
      <c r="J38" s="34" t="s">
        <v>21</v>
      </c>
      <c r="K38" s="43">
        <v>20000</v>
      </c>
      <c r="L38" s="42">
        <v>45473</v>
      </c>
      <c r="M38" s="39" t="s">
        <v>22</v>
      </c>
      <c r="N38" s="43">
        <f t="shared" si="1"/>
        <v>0</v>
      </c>
      <c r="O38" s="34" t="s">
        <v>40</v>
      </c>
      <c r="P38" s="4">
        <f>380000-100000-60000</f>
        <v>220000</v>
      </c>
    </row>
    <row r="39" customHeight="1" spans="1:15">
      <c r="A39" s="34">
        <v>35</v>
      </c>
      <c r="B39" s="34" t="s">
        <v>129</v>
      </c>
      <c r="C39" s="34" t="s">
        <v>130</v>
      </c>
      <c r="D39" s="34" t="s">
        <v>18</v>
      </c>
      <c r="E39" s="36">
        <v>3000</v>
      </c>
      <c r="F39" s="39">
        <v>1650002404</v>
      </c>
      <c r="G39" s="37">
        <v>45470</v>
      </c>
      <c r="H39" s="34" t="s">
        <v>73</v>
      </c>
      <c r="I39" s="39" t="s">
        <v>37</v>
      </c>
      <c r="J39" s="34" t="s">
        <v>21</v>
      </c>
      <c r="K39" s="43">
        <v>3000</v>
      </c>
      <c r="L39" s="42">
        <v>45473</v>
      </c>
      <c r="M39" s="39" t="s">
        <v>22</v>
      </c>
      <c r="N39" s="43">
        <f t="shared" si="1"/>
        <v>0</v>
      </c>
      <c r="O39" s="34" t="s">
        <v>40</v>
      </c>
    </row>
    <row r="40" ht="39" customHeight="1" spans="1:15">
      <c r="A40" s="52">
        <v>36</v>
      </c>
      <c r="B40" s="53" t="s">
        <v>131</v>
      </c>
      <c r="C40" s="52" t="s">
        <v>132</v>
      </c>
      <c r="D40" s="52" t="s">
        <v>18</v>
      </c>
      <c r="E40" s="54">
        <v>30000</v>
      </c>
      <c r="F40" s="53" t="s">
        <v>133</v>
      </c>
      <c r="G40" s="55">
        <v>45472</v>
      </c>
      <c r="H40" s="52" t="s">
        <v>73</v>
      </c>
      <c r="I40" s="39" t="s">
        <v>134</v>
      </c>
      <c r="J40" s="34" t="s">
        <v>66</v>
      </c>
      <c r="K40" s="43">
        <v>10000</v>
      </c>
      <c r="L40" s="42">
        <v>45473</v>
      </c>
      <c r="M40" s="39" t="s">
        <v>135</v>
      </c>
      <c r="N40" s="71">
        <f>E40-K40-K41-K42-K43-K44</f>
        <v>0</v>
      </c>
      <c r="O40" s="39" t="s">
        <v>136</v>
      </c>
    </row>
    <row r="41" customHeight="1" spans="1:15">
      <c r="A41" s="56"/>
      <c r="B41" s="57"/>
      <c r="C41" s="56"/>
      <c r="D41" s="56"/>
      <c r="E41" s="58"/>
      <c r="F41" s="57"/>
      <c r="G41" s="59"/>
      <c r="H41" s="56"/>
      <c r="I41" s="39" t="s">
        <v>137</v>
      </c>
      <c r="J41" s="34" t="s">
        <v>66</v>
      </c>
      <c r="K41" s="43">
        <v>5000</v>
      </c>
      <c r="L41" s="42">
        <v>45473</v>
      </c>
      <c r="M41" s="39" t="s">
        <v>135</v>
      </c>
      <c r="N41" s="72"/>
      <c r="O41" s="39" t="s">
        <v>138</v>
      </c>
    </row>
    <row r="42" customHeight="1" spans="1:15">
      <c r="A42" s="56"/>
      <c r="B42" s="57"/>
      <c r="C42" s="56"/>
      <c r="D42" s="56"/>
      <c r="E42" s="58"/>
      <c r="F42" s="57"/>
      <c r="G42" s="59"/>
      <c r="H42" s="56"/>
      <c r="I42" s="39" t="s">
        <v>139</v>
      </c>
      <c r="J42" s="34" t="s">
        <v>66</v>
      </c>
      <c r="K42" s="43">
        <v>5000</v>
      </c>
      <c r="L42" s="42">
        <v>45473</v>
      </c>
      <c r="M42" s="39" t="s">
        <v>135</v>
      </c>
      <c r="N42" s="72"/>
      <c r="O42" s="39" t="s">
        <v>140</v>
      </c>
    </row>
    <row r="43" customHeight="1" spans="1:15">
      <c r="A43" s="56"/>
      <c r="B43" s="57"/>
      <c r="C43" s="56"/>
      <c r="D43" s="56"/>
      <c r="E43" s="58"/>
      <c r="F43" s="57"/>
      <c r="G43" s="59"/>
      <c r="H43" s="56"/>
      <c r="I43" s="39" t="s">
        <v>141</v>
      </c>
      <c r="J43" s="34" t="s">
        <v>66</v>
      </c>
      <c r="K43" s="43">
        <v>5000</v>
      </c>
      <c r="L43" s="42">
        <v>45473</v>
      </c>
      <c r="M43" s="39" t="s">
        <v>135</v>
      </c>
      <c r="N43" s="72"/>
      <c r="O43" s="39" t="s">
        <v>142</v>
      </c>
    </row>
    <row r="44" customHeight="1" spans="1:15">
      <c r="A44" s="60"/>
      <c r="B44" s="61"/>
      <c r="C44" s="60"/>
      <c r="D44" s="60"/>
      <c r="E44" s="62"/>
      <c r="F44" s="61"/>
      <c r="G44" s="63"/>
      <c r="H44" s="60"/>
      <c r="I44" s="39" t="s">
        <v>143</v>
      </c>
      <c r="J44" s="34" t="s">
        <v>66</v>
      </c>
      <c r="K44" s="43">
        <v>5000</v>
      </c>
      <c r="L44" s="42">
        <v>45473</v>
      </c>
      <c r="M44" s="39" t="s">
        <v>135</v>
      </c>
      <c r="N44" s="73"/>
      <c r="O44" s="39" t="s">
        <v>144</v>
      </c>
    </row>
    <row r="45" customHeight="1" spans="1:15">
      <c r="A45" s="34">
        <v>37</v>
      </c>
      <c r="B45" s="34" t="s">
        <v>145</v>
      </c>
      <c r="C45" s="34" t="s">
        <v>146</v>
      </c>
      <c r="D45" s="34" t="s">
        <v>18</v>
      </c>
      <c r="E45" s="36">
        <v>20000</v>
      </c>
      <c r="F45" s="34"/>
      <c r="G45" s="37">
        <v>45469</v>
      </c>
      <c r="H45" s="34" t="s">
        <v>147</v>
      </c>
      <c r="I45" s="39" t="s">
        <v>20</v>
      </c>
      <c r="J45" s="34" t="s">
        <v>21</v>
      </c>
      <c r="K45" s="69">
        <v>20000</v>
      </c>
      <c r="L45" s="42">
        <v>45473</v>
      </c>
      <c r="M45" s="39" t="s">
        <v>22</v>
      </c>
      <c r="N45" s="43">
        <f t="shared" ref="N45:N59" si="2">E45-K45</f>
        <v>0</v>
      </c>
      <c r="O45" s="34" t="s">
        <v>23</v>
      </c>
    </row>
    <row r="46" customFormat="1" customHeight="1" spans="1:17">
      <c r="A46" s="34">
        <v>38</v>
      </c>
      <c r="B46" s="35" t="s">
        <v>148</v>
      </c>
      <c r="C46" s="34" t="s">
        <v>149</v>
      </c>
      <c r="D46" s="34" t="s">
        <v>18</v>
      </c>
      <c r="E46" s="36">
        <v>32000</v>
      </c>
      <c r="F46" s="34" t="s">
        <v>150</v>
      </c>
      <c r="G46" s="37">
        <v>45562</v>
      </c>
      <c r="H46" s="34" t="s">
        <v>39</v>
      </c>
      <c r="I46" s="53" t="s">
        <v>151</v>
      </c>
      <c r="J46" s="52" t="s">
        <v>149</v>
      </c>
      <c r="K46" s="71">
        <v>32000</v>
      </c>
      <c r="L46" s="74">
        <v>45576</v>
      </c>
      <c r="M46" s="53" t="s">
        <v>76</v>
      </c>
      <c r="N46" s="71">
        <f t="shared" si="2"/>
        <v>0</v>
      </c>
      <c r="O46" s="39" t="s">
        <v>106</v>
      </c>
      <c r="Q46" s="40"/>
    </row>
    <row r="47" customFormat="1" customHeight="1" spans="1:17">
      <c r="A47" s="34">
        <v>39</v>
      </c>
      <c r="B47" s="35" t="s">
        <v>152</v>
      </c>
      <c r="C47" s="34" t="s">
        <v>153</v>
      </c>
      <c r="D47" s="34" t="s">
        <v>18</v>
      </c>
      <c r="E47" s="36">
        <v>10000</v>
      </c>
      <c r="F47" s="34">
        <v>1650002520</v>
      </c>
      <c r="G47" s="37">
        <v>45565</v>
      </c>
      <c r="H47" s="34" t="s">
        <v>39</v>
      </c>
      <c r="I47" s="53" t="s">
        <v>151</v>
      </c>
      <c r="J47" s="52" t="s">
        <v>154</v>
      </c>
      <c r="K47" s="71">
        <v>10000</v>
      </c>
      <c r="L47" s="74">
        <v>45576</v>
      </c>
      <c r="M47" s="53" t="s">
        <v>76</v>
      </c>
      <c r="N47" s="71">
        <f t="shared" si="2"/>
        <v>0</v>
      </c>
      <c r="O47" s="39" t="s">
        <v>106</v>
      </c>
      <c r="Q47" s="40"/>
    </row>
    <row r="48" customHeight="1" spans="1:15">
      <c r="A48" s="34">
        <v>40</v>
      </c>
      <c r="B48" s="34" t="s">
        <v>103</v>
      </c>
      <c r="C48" s="34" t="s">
        <v>155</v>
      </c>
      <c r="D48" s="34" t="s">
        <v>18</v>
      </c>
      <c r="E48" s="36">
        <v>3165</v>
      </c>
      <c r="F48" s="34">
        <v>1650002420</v>
      </c>
      <c r="G48" s="37">
        <v>45471</v>
      </c>
      <c r="H48" s="34" t="s">
        <v>156</v>
      </c>
      <c r="I48" s="39" t="s">
        <v>157</v>
      </c>
      <c r="J48" s="34" t="s">
        <v>66</v>
      </c>
      <c r="K48" s="43">
        <v>3165</v>
      </c>
      <c r="L48" s="42">
        <v>45476</v>
      </c>
      <c r="M48" s="39" t="s">
        <v>39</v>
      </c>
      <c r="N48" s="43">
        <f t="shared" si="2"/>
        <v>0</v>
      </c>
      <c r="O48" s="39" t="s">
        <v>158</v>
      </c>
    </row>
    <row r="49" customHeight="1" spans="1:15">
      <c r="A49" s="34">
        <v>41</v>
      </c>
      <c r="B49" s="34" t="s">
        <v>159</v>
      </c>
      <c r="C49" s="34" t="s">
        <v>160</v>
      </c>
      <c r="D49" s="34" t="s">
        <v>18</v>
      </c>
      <c r="E49" s="36">
        <v>1000</v>
      </c>
      <c r="F49" s="34">
        <v>1650002379</v>
      </c>
      <c r="G49" s="37">
        <v>45469</v>
      </c>
      <c r="H49" s="34" t="s">
        <v>161</v>
      </c>
      <c r="I49" s="34" t="s">
        <v>162</v>
      </c>
      <c r="J49" s="34" t="s">
        <v>163</v>
      </c>
      <c r="K49" s="43">
        <v>1000</v>
      </c>
      <c r="L49" s="37">
        <v>45471</v>
      </c>
      <c r="M49" s="34" t="s">
        <v>110</v>
      </c>
      <c r="N49" s="43">
        <f t="shared" si="2"/>
        <v>0</v>
      </c>
      <c r="O49" s="34" t="s">
        <v>162</v>
      </c>
    </row>
    <row r="50" customFormat="1" customHeight="1" spans="1:17">
      <c r="A50" s="34">
        <v>42</v>
      </c>
      <c r="B50" s="35" t="s">
        <v>164</v>
      </c>
      <c r="C50" s="34" t="s">
        <v>165</v>
      </c>
      <c r="D50" s="34" t="s">
        <v>18</v>
      </c>
      <c r="E50" s="36">
        <v>2000</v>
      </c>
      <c r="F50" s="34">
        <v>1650002440</v>
      </c>
      <c r="G50" s="37">
        <v>45472</v>
      </c>
      <c r="H50" s="34" t="s">
        <v>161</v>
      </c>
      <c r="I50" s="39" t="s">
        <v>55</v>
      </c>
      <c r="J50" s="34" t="s">
        <v>66</v>
      </c>
      <c r="K50" s="43">
        <v>2000</v>
      </c>
      <c r="L50" s="42">
        <v>45481</v>
      </c>
      <c r="M50" s="39" t="s">
        <v>73</v>
      </c>
      <c r="N50" s="43">
        <f t="shared" si="2"/>
        <v>0</v>
      </c>
      <c r="O50" s="34" t="s">
        <v>56</v>
      </c>
      <c r="Q50" s="40"/>
    </row>
    <row r="51" customFormat="1" customHeight="1" spans="1:17">
      <c r="A51" s="34">
        <v>43</v>
      </c>
      <c r="B51" s="35" t="s">
        <v>166</v>
      </c>
      <c r="C51" s="34" t="s">
        <v>167</v>
      </c>
      <c r="D51" s="34" t="s">
        <v>18</v>
      </c>
      <c r="E51" s="36">
        <v>100000</v>
      </c>
      <c r="F51" s="34">
        <v>1650001548</v>
      </c>
      <c r="G51" s="37">
        <v>45468</v>
      </c>
      <c r="H51" s="34" t="s">
        <v>168</v>
      </c>
      <c r="I51" s="39" t="s">
        <v>169</v>
      </c>
      <c r="J51" s="34" t="s">
        <v>44</v>
      </c>
      <c r="K51" s="43">
        <v>100000</v>
      </c>
      <c r="L51" s="42">
        <v>45469</v>
      </c>
      <c r="M51" s="39" t="s">
        <v>170</v>
      </c>
      <c r="N51" s="43">
        <f t="shared" si="2"/>
        <v>0</v>
      </c>
      <c r="O51" s="34" t="s">
        <v>56</v>
      </c>
      <c r="Q51" s="40"/>
    </row>
    <row r="52" customFormat="1" customHeight="1" spans="1:17">
      <c r="A52" s="34">
        <v>44</v>
      </c>
      <c r="B52" s="64" t="s">
        <v>171</v>
      </c>
      <c r="C52" s="34" t="s">
        <v>172</v>
      </c>
      <c r="D52" s="34" t="s">
        <v>18</v>
      </c>
      <c r="E52" s="36">
        <v>20000</v>
      </c>
      <c r="F52" s="34">
        <v>1650001550</v>
      </c>
      <c r="G52" s="37">
        <v>45468</v>
      </c>
      <c r="H52" s="34" t="s">
        <v>168</v>
      </c>
      <c r="I52" s="39" t="s">
        <v>93</v>
      </c>
      <c r="J52" s="34" t="s">
        <v>26</v>
      </c>
      <c r="K52" s="43">
        <v>20000</v>
      </c>
      <c r="L52" s="42">
        <v>45468</v>
      </c>
      <c r="M52" s="39" t="s">
        <v>33</v>
      </c>
      <c r="N52" s="43">
        <f t="shared" si="2"/>
        <v>0</v>
      </c>
      <c r="O52" s="39" t="s">
        <v>95</v>
      </c>
      <c r="Q52" s="40"/>
    </row>
    <row r="53" customFormat="1" customHeight="1" spans="1:17">
      <c r="A53" s="34">
        <v>45</v>
      </c>
      <c r="B53" s="35" t="s">
        <v>173</v>
      </c>
      <c r="C53" s="34" t="s">
        <v>66</v>
      </c>
      <c r="D53" s="34" t="s">
        <v>18</v>
      </c>
      <c r="E53" s="36">
        <v>3000</v>
      </c>
      <c r="F53" s="34">
        <v>1650001556</v>
      </c>
      <c r="G53" s="37">
        <v>45468</v>
      </c>
      <c r="H53" s="34" t="s">
        <v>168</v>
      </c>
      <c r="I53" s="39" t="s">
        <v>174</v>
      </c>
      <c r="J53" s="34" t="s">
        <v>66</v>
      </c>
      <c r="K53" s="43">
        <v>3000</v>
      </c>
      <c r="L53" s="42">
        <v>45473</v>
      </c>
      <c r="M53" s="39" t="s">
        <v>61</v>
      </c>
      <c r="N53" s="43">
        <f t="shared" si="2"/>
        <v>0</v>
      </c>
      <c r="O53" s="39" t="s">
        <v>121</v>
      </c>
      <c r="Q53" s="40"/>
    </row>
    <row r="54" customFormat="1" customHeight="1" spans="1:17">
      <c r="A54" s="34">
        <v>46</v>
      </c>
      <c r="B54" s="35" t="s">
        <v>41</v>
      </c>
      <c r="C54" s="34" t="s">
        <v>175</v>
      </c>
      <c r="D54" s="34" t="s">
        <v>18</v>
      </c>
      <c r="E54" s="36">
        <v>5000</v>
      </c>
      <c r="F54" s="34">
        <v>1650001562</v>
      </c>
      <c r="G54" s="37">
        <v>45469</v>
      </c>
      <c r="H54" s="34" t="s">
        <v>168</v>
      </c>
      <c r="I54" s="39" t="s">
        <v>20</v>
      </c>
      <c r="J54" s="34" t="s">
        <v>44</v>
      </c>
      <c r="K54" s="69">
        <v>5000</v>
      </c>
      <c r="L54" s="42">
        <v>45468</v>
      </c>
      <c r="M54" s="39" t="s">
        <v>170</v>
      </c>
      <c r="N54" s="43">
        <f t="shared" si="2"/>
        <v>0</v>
      </c>
      <c r="O54" s="34" t="s">
        <v>23</v>
      </c>
      <c r="Q54" s="40"/>
    </row>
    <row r="55" customFormat="1" customHeight="1" spans="1:17">
      <c r="A55" s="34">
        <v>47</v>
      </c>
      <c r="B55" s="35" t="s">
        <v>176</v>
      </c>
      <c r="C55" s="34" t="s">
        <v>167</v>
      </c>
      <c r="D55" s="34" t="s">
        <v>18</v>
      </c>
      <c r="E55" s="36">
        <v>20000</v>
      </c>
      <c r="F55" s="34">
        <v>1650001572</v>
      </c>
      <c r="G55" s="37">
        <v>45469</v>
      </c>
      <c r="H55" s="34" t="s">
        <v>168</v>
      </c>
      <c r="I55" s="39" t="s">
        <v>20</v>
      </c>
      <c r="J55" s="34" t="s">
        <v>44</v>
      </c>
      <c r="K55" s="69">
        <v>20000</v>
      </c>
      <c r="L55" s="42">
        <v>45482</v>
      </c>
      <c r="M55" s="39" t="s">
        <v>156</v>
      </c>
      <c r="N55" s="43">
        <f t="shared" si="2"/>
        <v>0</v>
      </c>
      <c r="O55" s="34" t="s">
        <v>23</v>
      </c>
      <c r="Q55" s="40"/>
    </row>
    <row r="56" customFormat="1" customHeight="1" spans="1:17">
      <c r="A56" s="34">
        <v>48</v>
      </c>
      <c r="B56" s="35" t="s">
        <v>177</v>
      </c>
      <c r="C56" s="34" t="s">
        <v>26</v>
      </c>
      <c r="D56" s="34" t="s">
        <v>18</v>
      </c>
      <c r="E56" s="36">
        <v>50000</v>
      </c>
      <c r="F56" s="34">
        <v>1650002299</v>
      </c>
      <c r="G56" s="37">
        <v>45470</v>
      </c>
      <c r="H56" s="34" t="s">
        <v>168</v>
      </c>
      <c r="I56" s="39" t="s">
        <v>178</v>
      </c>
      <c r="J56" s="34" t="s">
        <v>44</v>
      </c>
      <c r="K56" s="69">
        <v>50000</v>
      </c>
      <c r="L56" s="42">
        <v>45482</v>
      </c>
      <c r="M56" s="39" t="s">
        <v>156</v>
      </c>
      <c r="N56" s="43">
        <f t="shared" si="2"/>
        <v>0</v>
      </c>
      <c r="O56" s="34" t="s">
        <v>23</v>
      </c>
      <c r="Q56" s="40"/>
    </row>
    <row r="57" customFormat="1" customHeight="1" spans="1:17">
      <c r="A57" s="34">
        <v>49</v>
      </c>
      <c r="B57" s="35" t="s">
        <v>179</v>
      </c>
      <c r="C57" s="34" t="s">
        <v>180</v>
      </c>
      <c r="D57" s="34" t="s">
        <v>18</v>
      </c>
      <c r="E57" s="36">
        <v>50000</v>
      </c>
      <c r="F57" s="34">
        <v>1650001875</v>
      </c>
      <c r="G57" s="37">
        <v>45471</v>
      </c>
      <c r="H57" s="34" t="s">
        <v>168</v>
      </c>
      <c r="I57" s="39" t="s">
        <v>25</v>
      </c>
      <c r="J57" s="34" t="s">
        <v>181</v>
      </c>
      <c r="K57" s="43">
        <v>50000</v>
      </c>
      <c r="L57" s="42">
        <v>45473</v>
      </c>
      <c r="M57" s="39" t="s">
        <v>135</v>
      </c>
      <c r="N57" s="43">
        <f t="shared" si="2"/>
        <v>0</v>
      </c>
      <c r="O57" s="34" t="s">
        <v>27</v>
      </c>
      <c r="Q57" s="40"/>
    </row>
    <row r="58" customFormat="1" customHeight="1" spans="1:17">
      <c r="A58" s="34">
        <v>50</v>
      </c>
      <c r="B58" s="35" t="s">
        <v>182</v>
      </c>
      <c r="C58" s="34" t="s">
        <v>167</v>
      </c>
      <c r="D58" s="34" t="s">
        <v>18</v>
      </c>
      <c r="E58" s="36">
        <v>5000</v>
      </c>
      <c r="F58" s="34">
        <v>1650001878</v>
      </c>
      <c r="G58" s="37">
        <v>45472</v>
      </c>
      <c r="H58" s="34" t="s">
        <v>168</v>
      </c>
      <c r="I58" s="39" t="s">
        <v>183</v>
      </c>
      <c r="J58" s="34" t="s">
        <v>66</v>
      </c>
      <c r="K58" s="43">
        <v>5000</v>
      </c>
      <c r="L58" s="42">
        <v>45473</v>
      </c>
      <c r="M58" s="39" t="s">
        <v>135</v>
      </c>
      <c r="N58" s="43">
        <f t="shared" si="2"/>
        <v>0</v>
      </c>
      <c r="O58" s="39" t="s">
        <v>184</v>
      </c>
      <c r="Q58" s="40"/>
    </row>
    <row r="59" customFormat="1" customHeight="1" spans="1:17">
      <c r="A59" s="34">
        <v>51</v>
      </c>
      <c r="B59" s="35" t="s">
        <v>185</v>
      </c>
      <c r="C59" s="34" t="s">
        <v>160</v>
      </c>
      <c r="D59" s="34" t="s">
        <v>18</v>
      </c>
      <c r="E59" s="36">
        <v>200000</v>
      </c>
      <c r="F59" s="34">
        <v>1650001539</v>
      </c>
      <c r="G59" s="37">
        <v>45465</v>
      </c>
      <c r="H59" s="34" t="s">
        <v>186</v>
      </c>
      <c r="I59" s="39" t="s">
        <v>187</v>
      </c>
      <c r="J59" s="34" t="s">
        <v>188</v>
      </c>
      <c r="K59" s="43">
        <v>200000</v>
      </c>
      <c r="L59" s="42">
        <v>45467</v>
      </c>
      <c r="M59" s="39" t="s">
        <v>189</v>
      </c>
      <c r="N59" s="43">
        <f t="shared" si="2"/>
        <v>0</v>
      </c>
      <c r="O59" s="39" t="s">
        <v>190</v>
      </c>
      <c r="Q59" s="40"/>
    </row>
    <row r="60" customFormat="1" customHeight="1" spans="1:17">
      <c r="A60" s="34">
        <v>52</v>
      </c>
      <c r="B60" s="65" t="s">
        <v>191</v>
      </c>
      <c r="C60" s="52" t="s">
        <v>192</v>
      </c>
      <c r="D60" s="52" t="s">
        <v>18</v>
      </c>
      <c r="E60" s="54">
        <v>500000</v>
      </c>
      <c r="F60" s="52">
        <v>1650001541</v>
      </c>
      <c r="G60" s="55">
        <v>45464</v>
      </c>
      <c r="H60" s="52" t="s">
        <v>193</v>
      </c>
      <c r="I60" s="39" t="s">
        <v>85</v>
      </c>
      <c r="J60" s="34" t="s">
        <v>66</v>
      </c>
      <c r="K60" s="43">
        <v>300000</v>
      </c>
      <c r="L60" s="42">
        <v>45467</v>
      </c>
      <c r="M60" s="39" t="s">
        <v>135</v>
      </c>
      <c r="N60" s="71">
        <f>E60-K60-K61</f>
        <v>0</v>
      </c>
      <c r="O60" s="39" t="s">
        <v>86</v>
      </c>
      <c r="Q60" s="40"/>
    </row>
    <row r="61" customFormat="1" customHeight="1" spans="1:17">
      <c r="A61" s="34">
        <v>53</v>
      </c>
      <c r="B61" s="66"/>
      <c r="C61" s="60"/>
      <c r="D61" s="60"/>
      <c r="E61" s="62"/>
      <c r="F61" s="60"/>
      <c r="G61" s="63"/>
      <c r="H61" s="60"/>
      <c r="I61" s="39" t="s">
        <v>194</v>
      </c>
      <c r="J61" s="34" t="s">
        <v>66</v>
      </c>
      <c r="K61" s="43">
        <v>200000</v>
      </c>
      <c r="L61" s="42">
        <v>45467</v>
      </c>
      <c r="M61" s="39" t="s">
        <v>135</v>
      </c>
      <c r="N61" s="73"/>
      <c r="O61" s="39" t="s">
        <v>195</v>
      </c>
      <c r="Q61" s="40"/>
    </row>
    <row r="62" customFormat="1" customHeight="1" spans="1:17">
      <c r="A62" s="34">
        <v>54</v>
      </c>
      <c r="B62" s="35" t="s">
        <v>191</v>
      </c>
      <c r="C62" s="34" t="s">
        <v>196</v>
      </c>
      <c r="D62" s="34" t="s">
        <v>18</v>
      </c>
      <c r="E62" s="36">
        <v>50000</v>
      </c>
      <c r="F62" s="34">
        <v>1650001545</v>
      </c>
      <c r="G62" s="37">
        <v>45467</v>
      </c>
      <c r="H62" s="34" t="s">
        <v>197</v>
      </c>
      <c r="I62" s="39" t="s">
        <v>178</v>
      </c>
      <c r="J62" s="34" t="s">
        <v>66</v>
      </c>
      <c r="K62" s="69">
        <v>50000</v>
      </c>
      <c r="L62" s="42">
        <v>45475</v>
      </c>
      <c r="M62" s="39" t="s">
        <v>193</v>
      </c>
      <c r="N62" s="43">
        <f t="shared" ref="N62:N72" si="3">E62-K62</f>
        <v>0</v>
      </c>
      <c r="O62" s="34" t="s">
        <v>23</v>
      </c>
      <c r="Q62" s="40"/>
    </row>
    <row r="63" customFormat="1" customHeight="1" spans="1:17">
      <c r="A63" s="34">
        <v>55</v>
      </c>
      <c r="B63" s="35" t="s">
        <v>191</v>
      </c>
      <c r="C63" s="34" t="s">
        <v>198</v>
      </c>
      <c r="D63" s="34" t="s">
        <v>18</v>
      </c>
      <c r="E63" s="36">
        <v>50000</v>
      </c>
      <c r="F63" s="34">
        <v>1650001588</v>
      </c>
      <c r="G63" s="37">
        <v>45470</v>
      </c>
      <c r="H63" s="34" t="s">
        <v>197</v>
      </c>
      <c r="I63" s="39" t="s">
        <v>93</v>
      </c>
      <c r="J63" s="34" t="s">
        <v>66</v>
      </c>
      <c r="K63" s="43">
        <v>50000</v>
      </c>
      <c r="L63" s="42">
        <v>45474</v>
      </c>
      <c r="M63" s="39" t="s">
        <v>113</v>
      </c>
      <c r="N63" s="43">
        <f t="shared" si="3"/>
        <v>0</v>
      </c>
      <c r="O63" s="39" t="s">
        <v>95</v>
      </c>
      <c r="Q63" s="40"/>
    </row>
    <row r="64" customFormat="1" customHeight="1" spans="1:17">
      <c r="A64" s="34">
        <v>56</v>
      </c>
      <c r="B64" s="35" t="s">
        <v>199</v>
      </c>
      <c r="C64" s="34" t="s">
        <v>200</v>
      </c>
      <c r="D64" s="34" t="s">
        <v>18</v>
      </c>
      <c r="E64" s="36">
        <v>10000</v>
      </c>
      <c r="F64" s="34">
        <v>1650001891</v>
      </c>
      <c r="G64" s="37">
        <v>45474</v>
      </c>
      <c r="H64" s="34" t="s">
        <v>45</v>
      </c>
      <c r="I64" s="39" t="s">
        <v>201</v>
      </c>
      <c r="J64" s="34" t="s">
        <v>202</v>
      </c>
      <c r="K64" s="43">
        <v>10000</v>
      </c>
      <c r="L64" s="42">
        <v>45474</v>
      </c>
      <c r="M64" s="39" t="s">
        <v>113</v>
      </c>
      <c r="N64" s="43">
        <f t="shared" si="3"/>
        <v>0</v>
      </c>
      <c r="O64" s="39" t="s">
        <v>100</v>
      </c>
      <c r="Q64" s="40"/>
    </row>
    <row r="65" customFormat="1" customHeight="1" spans="1:17">
      <c r="A65" s="34">
        <v>57</v>
      </c>
      <c r="B65" s="35" t="s">
        <v>203</v>
      </c>
      <c r="C65" s="34" t="s">
        <v>204</v>
      </c>
      <c r="D65" s="34" t="s">
        <v>18</v>
      </c>
      <c r="E65" s="36">
        <v>10000</v>
      </c>
      <c r="F65" s="34">
        <v>1650002501</v>
      </c>
      <c r="G65" s="37">
        <v>45485</v>
      </c>
      <c r="H65" s="34" t="s">
        <v>45</v>
      </c>
      <c r="I65" s="39" t="s">
        <v>205</v>
      </c>
      <c r="J65" s="34" t="s">
        <v>206</v>
      </c>
      <c r="K65" s="43">
        <v>10000</v>
      </c>
      <c r="L65" s="42">
        <v>45489</v>
      </c>
      <c r="M65" s="39" t="s">
        <v>186</v>
      </c>
      <c r="N65" s="43">
        <f t="shared" si="3"/>
        <v>0</v>
      </c>
      <c r="O65" s="39" t="s">
        <v>207</v>
      </c>
      <c r="Q65" s="40"/>
    </row>
    <row r="66" customFormat="1" customHeight="1" spans="1:17">
      <c r="A66" s="34">
        <v>58</v>
      </c>
      <c r="B66" s="35" t="s">
        <v>208</v>
      </c>
      <c r="C66" s="34" t="s">
        <v>209</v>
      </c>
      <c r="D66" s="34" t="s">
        <v>18</v>
      </c>
      <c r="E66" s="36">
        <v>58900</v>
      </c>
      <c r="F66" s="34">
        <v>1650002257</v>
      </c>
      <c r="G66" s="37">
        <v>45495</v>
      </c>
      <c r="H66" s="34" t="s">
        <v>45</v>
      </c>
      <c r="I66" s="39" t="s">
        <v>210</v>
      </c>
      <c r="J66" s="34" t="s">
        <v>66</v>
      </c>
      <c r="K66" s="43">
        <v>58900</v>
      </c>
      <c r="L66" s="42">
        <v>45525</v>
      </c>
      <c r="M66" s="39" t="s">
        <v>211</v>
      </c>
      <c r="N66" s="43">
        <f t="shared" si="3"/>
        <v>0</v>
      </c>
      <c r="O66" s="39" t="s">
        <v>212</v>
      </c>
      <c r="Q66" s="40"/>
    </row>
    <row r="67" customFormat="1" customHeight="1" spans="1:17">
      <c r="A67" s="34">
        <v>59</v>
      </c>
      <c r="B67" s="35" t="s">
        <v>213</v>
      </c>
      <c r="C67" s="34" t="s">
        <v>214</v>
      </c>
      <c r="D67" s="34" t="s">
        <v>18</v>
      </c>
      <c r="E67" s="36">
        <v>50000</v>
      </c>
      <c r="F67" s="34">
        <v>1650002247</v>
      </c>
      <c r="G67" s="37">
        <v>45497</v>
      </c>
      <c r="H67" s="34" t="s">
        <v>45</v>
      </c>
      <c r="I67" s="39" t="s">
        <v>215</v>
      </c>
      <c r="J67" s="34" t="s">
        <v>66</v>
      </c>
      <c r="K67" s="43">
        <f>25000+25000</f>
        <v>50000</v>
      </c>
      <c r="L67" s="42">
        <v>45533</v>
      </c>
      <c r="M67" s="39" t="s">
        <v>70</v>
      </c>
      <c r="N67" s="43">
        <f t="shared" si="3"/>
        <v>0</v>
      </c>
      <c r="O67" s="39" t="s">
        <v>216</v>
      </c>
      <c r="Q67" s="40"/>
    </row>
    <row r="68" customFormat="1" customHeight="1" spans="1:17">
      <c r="A68" s="34">
        <v>60</v>
      </c>
      <c r="B68" s="35" t="s">
        <v>217</v>
      </c>
      <c r="C68" s="34" t="s">
        <v>218</v>
      </c>
      <c r="D68" s="34" t="s">
        <v>18</v>
      </c>
      <c r="E68" s="36">
        <v>1000</v>
      </c>
      <c r="F68" s="34">
        <v>1650002447</v>
      </c>
      <c r="G68" s="37">
        <v>45474</v>
      </c>
      <c r="H68" s="34" t="s">
        <v>61</v>
      </c>
      <c r="I68" s="39" t="s">
        <v>194</v>
      </c>
      <c r="J68" s="34" t="s">
        <v>66</v>
      </c>
      <c r="K68" s="43">
        <v>1000</v>
      </c>
      <c r="L68" s="42">
        <v>45477</v>
      </c>
      <c r="M68" s="39" t="s">
        <v>211</v>
      </c>
      <c r="N68" s="43">
        <f t="shared" si="3"/>
        <v>0</v>
      </c>
      <c r="O68" s="39" t="s">
        <v>195</v>
      </c>
      <c r="Q68" s="40"/>
    </row>
    <row r="69" customFormat="1" customHeight="1" spans="1:17">
      <c r="A69" s="34">
        <v>61</v>
      </c>
      <c r="B69" s="35" t="s">
        <v>219</v>
      </c>
      <c r="C69" s="34" t="s">
        <v>220</v>
      </c>
      <c r="D69" s="34" t="s">
        <v>18</v>
      </c>
      <c r="E69" s="36">
        <v>2000</v>
      </c>
      <c r="F69" s="34">
        <v>1650001892</v>
      </c>
      <c r="G69" s="37">
        <v>45474</v>
      </c>
      <c r="H69" s="34" t="s">
        <v>61</v>
      </c>
      <c r="I69" s="39" t="s">
        <v>105</v>
      </c>
      <c r="J69" s="34" t="s">
        <v>66</v>
      </c>
      <c r="K69" s="43">
        <v>2000</v>
      </c>
      <c r="L69" s="42">
        <v>45477</v>
      </c>
      <c r="M69" s="39" t="s">
        <v>211</v>
      </c>
      <c r="N69" s="43">
        <f t="shared" si="3"/>
        <v>0</v>
      </c>
      <c r="O69" s="39" t="s">
        <v>106</v>
      </c>
      <c r="Q69" s="40"/>
    </row>
    <row r="70" customFormat="1" customHeight="1" spans="1:17">
      <c r="A70" s="34">
        <v>62</v>
      </c>
      <c r="B70" s="35" t="s">
        <v>221</v>
      </c>
      <c r="C70" s="34" t="s">
        <v>222</v>
      </c>
      <c r="D70" s="34" t="s">
        <v>18</v>
      </c>
      <c r="E70" s="36">
        <v>15000</v>
      </c>
      <c r="F70" s="34">
        <v>1650001893</v>
      </c>
      <c r="G70" s="37">
        <v>45474</v>
      </c>
      <c r="H70" s="34" t="s">
        <v>61</v>
      </c>
      <c r="I70" s="39" t="s">
        <v>223</v>
      </c>
      <c r="J70" s="34" t="s">
        <v>66</v>
      </c>
      <c r="K70" s="43">
        <v>15000</v>
      </c>
      <c r="L70" s="42">
        <v>45477</v>
      </c>
      <c r="M70" s="39" t="s">
        <v>224</v>
      </c>
      <c r="N70" s="43">
        <f t="shared" si="3"/>
        <v>0</v>
      </c>
      <c r="O70" s="39" t="s">
        <v>225</v>
      </c>
      <c r="Q70" s="40"/>
    </row>
    <row r="71" customFormat="1" customHeight="1" spans="1:17">
      <c r="A71" s="34">
        <v>63</v>
      </c>
      <c r="B71" s="35" t="s">
        <v>226</v>
      </c>
      <c r="C71" s="34" t="s">
        <v>227</v>
      </c>
      <c r="D71" s="34" t="s">
        <v>18</v>
      </c>
      <c r="E71" s="36">
        <v>50000</v>
      </c>
      <c r="F71" s="34">
        <v>1650001906</v>
      </c>
      <c r="G71" s="37">
        <v>45474</v>
      </c>
      <c r="H71" s="34" t="s">
        <v>135</v>
      </c>
      <c r="I71" s="39" t="s">
        <v>120</v>
      </c>
      <c r="J71" s="34" t="s">
        <v>26</v>
      </c>
      <c r="K71" s="43">
        <v>50000</v>
      </c>
      <c r="L71" s="42">
        <v>45477</v>
      </c>
      <c r="M71" s="39" t="s">
        <v>211</v>
      </c>
      <c r="N71" s="43">
        <f t="shared" si="3"/>
        <v>0</v>
      </c>
      <c r="O71" s="39" t="s">
        <v>121</v>
      </c>
      <c r="Q71" s="40"/>
    </row>
    <row r="72" customFormat="1" customHeight="1" spans="1:17">
      <c r="A72" s="34">
        <v>64</v>
      </c>
      <c r="B72" s="35" t="s">
        <v>228</v>
      </c>
      <c r="C72" s="34" t="s">
        <v>229</v>
      </c>
      <c r="D72" s="34" t="s">
        <v>18</v>
      </c>
      <c r="E72" s="36">
        <v>20000</v>
      </c>
      <c r="F72" s="34">
        <v>1650002448</v>
      </c>
      <c r="G72" s="37">
        <v>45474</v>
      </c>
      <c r="H72" s="34" t="s">
        <v>135</v>
      </c>
      <c r="I72" s="39" t="s">
        <v>37</v>
      </c>
      <c r="J72" s="34" t="s">
        <v>230</v>
      </c>
      <c r="K72" s="43">
        <v>20000</v>
      </c>
      <c r="L72" s="42">
        <v>45477</v>
      </c>
      <c r="M72" s="39" t="s">
        <v>211</v>
      </c>
      <c r="N72" s="43">
        <f t="shared" si="3"/>
        <v>0</v>
      </c>
      <c r="O72" s="34" t="s">
        <v>40</v>
      </c>
      <c r="Q72" s="40"/>
    </row>
    <row r="73" customFormat="1" customHeight="1" spans="1:17">
      <c r="A73" s="34">
        <v>65</v>
      </c>
      <c r="B73" s="35" t="s">
        <v>231</v>
      </c>
      <c r="C73" s="34" t="s">
        <v>222</v>
      </c>
      <c r="D73" s="34" t="s">
        <v>18</v>
      </c>
      <c r="E73" s="36">
        <v>10000</v>
      </c>
      <c r="F73" s="34" t="s">
        <v>232</v>
      </c>
      <c r="G73" s="37">
        <v>45474</v>
      </c>
      <c r="H73" s="34" t="s">
        <v>61</v>
      </c>
      <c r="I73" s="39" t="s">
        <v>223</v>
      </c>
      <c r="J73" s="34" t="s">
        <v>66</v>
      </c>
      <c r="K73" s="43">
        <v>10000</v>
      </c>
      <c r="L73" s="42">
        <v>45477</v>
      </c>
      <c r="M73" s="39" t="s">
        <v>224</v>
      </c>
      <c r="N73" s="43">
        <f t="shared" ref="N73:N93" si="4">E73-K73</f>
        <v>0</v>
      </c>
      <c r="O73" s="39" t="s">
        <v>225</v>
      </c>
      <c r="Q73" s="40"/>
    </row>
    <row r="74" customFormat="1" customHeight="1" spans="1:17">
      <c r="A74" s="34">
        <v>66</v>
      </c>
      <c r="B74" s="35" t="s">
        <v>233</v>
      </c>
      <c r="C74" s="34" t="s">
        <v>222</v>
      </c>
      <c r="D74" s="34" t="s">
        <v>18</v>
      </c>
      <c r="E74" s="36">
        <v>5000</v>
      </c>
      <c r="F74" s="34">
        <v>1650001897</v>
      </c>
      <c r="G74" s="37">
        <v>45474</v>
      </c>
      <c r="H74" s="34" t="s">
        <v>61</v>
      </c>
      <c r="I74" s="39" t="s">
        <v>223</v>
      </c>
      <c r="J74" s="34" t="s">
        <v>66</v>
      </c>
      <c r="K74" s="43">
        <v>5000</v>
      </c>
      <c r="L74" s="42">
        <v>45477</v>
      </c>
      <c r="M74" s="39" t="s">
        <v>224</v>
      </c>
      <c r="N74" s="43">
        <f t="shared" si="4"/>
        <v>0</v>
      </c>
      <c r="O74" s="39" t="s">
        <v>225</v>
      </c>
      <c r="Q74" s="40"/>
    </row>
    <row r="75" customFormat="1" customHeight="1" spans="1:17">
      <c r="A75" s="34">
        <v>67</v>
      </c>
      <c r="B75" s="35" t="s">
        <v>234</v>
      </c>
      <c r="C75" s="34" t="s">
        <v>222</v>
      </c>
      <c r="D75" s="34" t="s">
        <v>18</v>
      </c>
      <c r="E75" s="36">
        <v>3000</v>
      </c>
      <c r="F75" s="34">
        <v>1650001900</v>
      </c>
      <c r="G75" s="37">
        <v>45474</v>
      </c>
      <c r="H75" s="34" t="s">
        <v>61</v>
      </c>
      <c r="I75" s="39" t="s">
        <v>223</v>
      </c>
      <c r="J75" s="34" t="s">
        <v>66</v>
      </c>
      <c r="K75" s="43">
        <v>3000</v>
      </c>
      <c r="L75" s="42">
        <v>45477</v>
      </c>
      <c r="M75" s="39" t="s">
        <v>224</v>
      </c>
      <c r="N75" s="43">
        <f t="shared" si="4"/>
        <v>0</v>
      </c>
      <c r="O75" s="39" t="s">
        <v>225</v>
      </c>
      <c r="Q75" s="40"/>
    </row>
    <row r="76" customFormat="1" customHeight="1" spans="1:17">
      <c r="A76" s="34">
        <v>68</v>
      </c>
      <c r="B76" s="35" t="s">
        <v>235</v>
      </c>
      <c r="C76" s="34" t="s">
        <v>236</v>
      </c>
      <c r="D76" s="34" t="s">
        <v>18</v>
      </c>
      <c r="E76" s="36">
        <v>20000</v>
      </c>
      <c r="F76" s="34">
        <v>1650001901</v>
      </c>
      <c r="G76" s="37">
        <v>45474</v>
      </c>
      <c r="H76" s="34" t="s">
        <v>135</v>
      </c>
      <c r="I76" s="39" t="s">
        <v>98</v>
      </c>
      <c r="J76" s="34" t="s">
        <v>237</v>
      </c>
      <c r="K76" s="43">
        <v>20000</v>
      </c>
      <c r="L76" s="42">
        <v>45482</v>
      </c>
      <c r="M76" s="39" t="s">
        <v>156</v>
      </c>
      <c r="N76" s="43">
        <f t="shared" si="4"/>
        <v>0</v>
      </c>
      <c r="O76" s="39" t="s">
        <v>100</v>
      </c>
      <c r="Q76" s="40"/>
    </row>
    <row r="77" customFormat="1" customHeight="1" spans="1:17">
      <c r="A77" s="34">
        <v>69</v>
      </c>
      <c r="B77" s="35" t="s">
        <v>238</v>
      </c>
      <c r="C77" s="34" t="s">
        <v>239</v>
      </c>
      <c r="D77" s="34" t="s">
        <v>18</v>
      </c>
      <c r="E77" s="36">
        <v>10000</v>
      </c>
      <c r="F77" s="34">
        <v>1650001902</v>
      </c>
      <c r="G77" s="37">
        <v>45474</v>
      </c>
      <c r="H77" s="34" t="s">
        <v>22</v>
      </c>
      <c r="I77" s="39" t="s">
        <v>55</v>
      </c>
      <c r="J77" s="34" t="s">
        <v>230</v>
      </c>
      <c r="K77" s="43">
        <v>10000</v>
      </c>
      <c r="L77" s="42">
        <v>45477</v>
      </c>
      <c r="M77" s="39" t="s">
        <v>211</v>
      </c>
      <c r="N77" s="43">
        <f t="shared" si="4"/>
        <v>0</v>
      </c>
      <c r="O77" s="34" t="s">
        <v>56</v>
      </c>
      <c r="Q77" s="40"/>
    </row>
    <row r="78" customFormat="1" customHeight="1" spans="1:17">
      <c r="A78" s="34">
        <v>70</v>
      </c>
      <c r="B78" s="35" t="s">
        <v>238</v>
      </c>
      <c r="C78" s="34" t="s">
        <v>240</v>
      </c>
      <c r="D78" s="34" t="s">
        <v>18</v>
      </c>
      <c r="E78" s="36">
        <v>10000</v>
      </c>
      <c r="F78" s="34">
        <v>1650001903</v>
      </c>
      <c r="G78" s="37">
        <v>45474</v>
      </c>
      <c r="H78" s="34" t="s">
        <v>135</v>
      </c>
      <c r="I78" s="39" t="s">
        <v>98</v>
      </c>
      <c r="J78" s="34" t="s">
        <v>66</v>
      </c>
      <c r="K78" s="43">
        <v>10000</v>
      </c>
      <c r="L78" s="42">
        <v>45477</v>
      </c>
      <c r="M78" s="39" t="s">
        <v>211</v>
      </c>
      <c r="N78" s="43">
        <f t="shared" si="4"/>
        <v>0</v>
      </c>
      <c r="O78" s="39" t="s">
        <v>100</v>
      </c>
      <c r="Q78" s="40"/>
    </row>
    <row r="79" customFormat="1" customHeight="1" spans="1:17">
      <c r="A79" s="34">
        <v>71</v>
      </c>
      <c r="B79" s="35" t="s">
        <v>241</v>
      </c>
      <c r="C79" s="34" t="s">
        <v>242</v>
      </c>
      <c r="D79" s="34" t="s">
        <v>18</v>
      </c>
      <c r="E79" s="36">
        <v>20000</v>
      </c>
      <c r="F79" s="34">
        <v>1650001904</v>
      </c>
      <c r="G79" s="37">
        <v>45474</v>
      </c>
      <c r="H79" s="34" t="s">
        <v>22</v>
      </c>
      <c r="I79" s="39" t="s">
        <v>243</v>
      </c>
      <c r="J79" s="34" t="s">
        <v>66</v>
      </c>
      <c r="K79" s="43">
        <v>20000</v>
      </c>
      <c r="L79" s="42">
        <v>45481</v>
      </c>
      <c r="M79" s="39" t="s">
        <v>73</v>
      </c>
      <c r="N79" s="43">
        <f t="shared" si="4"/>
        <v>0</v>
      </c>
      <c r="O79" s="39" t="s">
        <v>244</v>
      </c>
      <c r="Q79" s="40"/>
    </row>
    <row r="80" customFormat="1" customHeight="1" spans="1:17">
      <c r="A80" s="34">
        <v>72</v>
      </c>
      <c r="B80" s="35" t="s">
        <v>245</v>
      </c>
      <c r="C80" s="34" t="s">
        <v>222</v>
      </c>
      <c r="D80" s="34" t="s">
        <v>18</v>
      </c>
      <c r="E80" s="36">
        <v>2000</v>
      </c>
      <c r="F80" s="34">
        <v>1650002457</v>
      </c>
      <c r="G80" s="37">
        <v>45474</v>
      </c>
      <c r="H80" s="34" t="s">
        <v>61</v>
      </c>
      <c r="I80" s="39" t="s">
        <v>223</v>
      </c>
      <c r="J80" s="34" t="s">
        <v>66</v>
      </c>
      <c r="K80" s="43">
        <v>2000</v>
      </c>
      <c r="L80" s="42">
        <v>45477</v>
      </c>
      <c r="M80" s="39" t="s">
        <v>224</v>
      </c>
      <c r="N80" s="43">
        <f t="shared" si="4"/>
        <v>0</v>
      </c>
      <c r="O80" s="39" t="s">
        <v>225</v>
      </c>
      <c r="Q80" s="40"/>
    </row>
    <row r="81" customFormat="1" customHeight="1" spans="1:17">
      <c r="A81" s="34">
        <v>73</v>
      </c>
      <c r="B81" s="35" t="s">
        <v>246</v>
      </c>
      <c r="C81" s="34" t="s">
        <v>247</v>
      </c>
      <c r="D81" s="34" t="s">
        <v>18</v>
      </c>
      <c r="E81" s="36">
        <v>300</v>
      </c>
      <c r="F81" s="34">
        <v>1650002450</v>
      </c>
      <c r="G81" s="37">
        <v>45474</v>
      </c>
      <c r="H81" s="34" t="s">
        <v>61</v>
      </c>
      <c r="I81" s="39" t="s">
        <v>248</v>
      </c>
      <c r="J81" s="34" t="s">
        <v>66</v>
      </c>
      <c r="K81" s="43">
        <v>300</v>
      </c>
      <c r="L81" s="42">
        <v>45481</v>
      </c>
      <c r="M81" s="39" t="s">
        <v>73</v>
      </c>
      <c r="N81" s="43">
        <f t="shared" si="4"/>
        <v>0</v>
      </c>
      <c r="O81" s="39" t="s">
        <v>249</v>
      </c>
      <c r="Q81" s="40"/>
    </row>
    <row r="82" customFormat="1" customHeight="1" spans="1:17">
      <c r="A82" s="34">
        <v>74</v>
      </c>
      <c r="B82" s="35" t="s">
        <v>250</v>
      </c>
      <c r="C82" s="34" t="s">
        <v>251</v>
      </c>
      <c r="D82" s="34" t="s">
        <v>18</v>
      </c>
      <c r="E82" s="36">
        <v>5000</v>
      </c>
      <c r="F82" s="34">
        <v>1650001910</v>
      </c>
      <c r="G82" s="37">
        <v>45474</v>
      </c>
      <c r="H82" s="34" t="s">
        <v>135</v>
      </c>
      <c r="I82" s="39" t="s">
        <v>52</v>
      </c>
      <c r="J82" s="34" t="s">
        <v>66</v>
      </c>
      <c r="K82" s="43">
        <v>5000</v>
      </c>
      <c r="L82" s="42">
        <v>45477</v>
      </c>
      <c r="M82" s="39" t="s">
        <v>224</v>
      </c>
      <c r="N82" s="43">
        <f t="shared" si="4"/>
        <v>0</v>
      </c>
      <c r="O82" s="34" t="s">
        <v>53</v>
      </c>
      <c r="Q82" s="40"/>
    </row>
    <row r="83" customFormat="1" customHeight="1" spans="1:17">
      <c r="A83" s="34">
        <v>75</v>
      </c>
      <c r="B83" s="35" t="s">
        <v>252</v>
      </c>
      <c r="C83" s="34" t="s">
        <v>251</v>
      </c>
      <c r="D83" s="34" t="s">
        <v>18</v>
      </c>
      <c r="E83" s="36">
        <v>5000</v>
      </c>
      <c r="F83" s="34">
        <v>1650001911</v>
      </c>
      <c r="G83" s="37">
        <v>45474</v>
      </c>
      <c r="H83" s="34" t="s">
        <v>135</v>
      </c>
      <c r="I83" s="39" t="s">
        <v>52</v>
      </c>
      <c r="J83" s="34" t="s">
        <v>66</v>
      </c>
      <c r="K83" s="43">
        <v>5000</v>
      </c>
      <c r="L83" s="42">
        <v>45477</v>
      </c>
      <c r="M83" s="39" t="s">
        <v>224</v>
      </c>
      <c r="N83" s="43">
        <f t="shared" si="4"/>
        <v>0</v>
      </c>
      <c r="O83" s="34" t="s">
        <v>53</v>
      </c>
      <c r="Q83" s="40"/>
    </row>
    <row r="84" customFormat="1" customHeight="1" spans="1:17">
      <c r="A84" s="34">
        <v>76</v>
      </c>
      <c r="B84" s="35" t="s">
        <v>253</v>
      </c>
      <c r="C84" s="34" t="s">
        <v>254</v>
      </c>
      <c r="D84" s="34" t="s">
        <v>18</v>
      </c>
      <c r="E84" s="36">
        <v>57500</v>
      </c>
      <c r="F84" s="34">
        <v>1650001913</v>
      </c>
      <c r="G84" s="37">
        <v>45474</v>
      </c>
      <c r="H84" s="34" t="s">
        <v>135</v>
      </c>
      <c r="I84" s="39" t="s">
        <v>93</v>
      </c>
      <c r="J84" s="34" t="s">
        <v>66</v>
      </c>
      <c r="K84" s="43">
        <v>20000</v>
      </c>
      <c r="L84" s="42">
        <v>45477</v>
      </c>
      <c r="M84" s="39" t="s">
        <v>224</v>
      </c>
      <c r="N84" s="43">
        <f t="shared" si="4"/>
        <v>37500</v>
      </c>
      <c r="O84" s="39" t="s">
        <v>95</v>
      </c>
      <c r="P84">
        <f>508700-25000</f>
        <v>483700</v>
      </c>
      <c r="Q84" s="40"/>
    </row>
    <row r="85" customFormat="1" customHeight="1" spans="1:17">
      <c r="A85" s="34">
        <v>77</v>
      </c>
      <c r="B85" s="35" t="s">
        <v>255</v>
      </c>
      <c r="C85" s="34" t="s">
        <v>167</v>
      </c>
      <c r="D85" s="34" t="s">
        <v>18</v>
      </c>
      <c r="E85" s="36">
        <v>3000</v>
      </c>
      <c r="F85" s="34">
        <v>1650002522</v>
      </c>
      <c r="G85" s="37">
        <v>45474</v>
      </c>
      <c r="H85" s="34" t="s">
        <v>22</v>
      </c>
      <c r="I85" s="39" t="s">
        <v>256</v>
      </c>
      <c r="J85" s="34" t="s">
        <v>66</v>
      </c>
      <c r="K85" s="43">
        <v>3000</v>
      </c>
      <c r="L85" s="42">
        <v>45481</v>
      </c>
      <c r="M85" s="39" t="s">
        <v>73</v>
      </c>
      <c r="N85" s="43">
        <f t="shared" si="4"/>
        <v>0</v>
      </c>
      <c r="O85" s="39" t="s">
        <v>257</v>
      </c>
      <c r="Q85" s="40"/>
    </row>
    <row r="86" customFormat="1" customHeight="1" spans="1:17">
      <c r="A86" s="34">
        <v>78</v>
      </c>
      <c r="B86" s="35" t="s">
        <v>258</v>
      </c>
      <c r="C86" s="34" t="s">
        <v>165</v>
      </c>
      <c r="D86" s="34" t="s">
        <v>18</v>
      </c>
      <c r="E86" s="36">
        <v>1900</v>
      </c>
      <c r="F86" s="34">
        <v>1650002454</v>
      </c>
      <c r="G86" s="37">
        <v>45474</v>
      </c>
      <c r="H86" s="34" t="s">
        <v>22</v>
      </c>
      <c r="I86" s="39" t="s">
        <v>55</v>
      </c>
      <c r="J86" s="34" t="s">
        <v>66</v>
      </c>
      <c r="K86" s="43">
        <v>1900</v>
      </c>
      <c r="L86" s="42">
        <v>45477</v>
      </c>
      <c r="M86" s="39" t="s">
        <v>224</v>
      </c>
      <c r="N86" s="43">
        <f t="shared" si="4"/>
        <v>0</v>
      </c>
      <c r="O86" s="34" t="s">
        <v>56</v>
      </c>
      <c r="Q86" s="40"/>
    </row>
    <row r="87" customFormat="1" customHeight="1" spans="1:17">
      <c r="A87" s="34">
        <v>79</v>
      </c>
      <c r="B87" s="35" t="s">
        <v>259</v>
      </c>
      <c r="C87" s="34" t="s">
        <v>260</v>
      </c>
      <c r="D87" s="34" t="s">
        <v>18</v>
      </c>
      <c r="E87" s="36">
        <v>4000</v>
      </c>
      <c r="F87" s="34">
        <v>1650001909</v>
      </c>
      <c r="G87" s="37">
        <v>45474</v>
      </c>
      <c r="H87" s="34" t="s">
        <v>22</v>
      </c>
      <c r="I87" s="39" t="s">
        <v>137</v>
      </c>
      <c r="J87" s="34" t="s">
        <v>66</v>
      </c>
      <c r="K87" s="43">
        <v>4000</v>
      </c>
      <c r="L87" s="42">
        <v>45477</v>
      </c>
      <c r="M87" s="39" t="s">
        <v>224</v>
      </c>
      <c r="N87" s="43">
        <f t="shared" si="4"/>
        <v>0</v>
      </c>
      <c r="O87" s="39" t="s">
        <v>138</v>
      </c>
      <c r="Q87" s="40"/>
    </row>
    <row r="88" customFormat="1" customHeight="1" spans="1:17">
      <c r="A88" s="34">
        <v>80</v>
      </c>
      <c r="B88" s="35" t="s">
        <v>261</v>
      </c>
      <c r="C88" s="34" t="s">
        <v>262</v>
      </c>
      <c r="D88" s="34" t="s">
        <v>18</v>
      </c>
      <c r="E88" s="36">
        <v>10000</v>
      </c>
      <c r="F88" s="34">
        <v>1650001924</v>
      </c>
      <c r="G88" s="37">
        <v>45474</v>
      </c>
      <c r="H88" s="34" t="s">
        <v>263</v>
      </c>
      <c r="I88" s="39" t="s">
        <v>89</v>
      </c>
      <c r="J88" s="34" t="s">
        <v>26</v>
      </c>
      <c r="K88" s="43">
        <v>10000</v>
      </c>
      <c r="L88" s="42">
        <v>45477</v>
      </c>
      <c r="M88" s="39" t="s">
        <v>264</v>
      </c>
      <c r="N88" s="43">
        <f t="shared" si="4"/>
        <v>0</v>
      </c>
      <c r="O88" s="39" t="s">
        <v>90</v>
      </c>
      <c r="Q88" s="40"/>
    </row>
    <row r="89" customFormat="1" customHeight="1" spans="1:17">
      <c r="A89" s="34">
        <v>81</v>
      </c>
      <c r="B89" s="35" t="s">
        <v>265</v>
      </c>
      <c r="C89" s="34" t="s">
        <v>266</v>
      </c>
      <c r="D89" s="34" t="s">
        <v>18</v>
      </c>
      <c r="E89" s="36">
        <v>5000</v>
      </c>
      <c r="F89" s="34">
        <v>1650002455</v>
      </c>
      <c r="G89" s="37">
        <v>45474</v>
      </c>
      <c r="H89" s="34" t="s">
        <v>61</v>
      </c>
      <c r="I89" s="39" t="s">
        <v>85</v>
      </c>
      <c r="J89" s="34" t="s">
        <v>66</v>
      </c>
      <c r="K89" s="43">
        <v>5000</v>
      </c>
      <c r="L89" s="42">
        <v>45481</v>
      </c>
      <c r="M89" s="39" t="s">
        <v>73</v>
      </c>
      <c r="N89" s="43">
        <f t="shared" si="4"/>
        <v>0</v>
      </c>
      <c r="O89" s="39" t="s">
        <v>86</v>
      </c>
      <c r="Q89" s="40"/>
    </row>
    <row r="90" customFormat="1" customHeight="1" spans="1:17">
      <c r="A90" s="34">
        <v>82</v>
      </c>
      <c r="B90" s="35" t="s">
        <v>267</v>
      </c>
      <c r="C90" s="34" t="s">
        <v>268</v>
      </c>
      <c r="D90" s="34" t="s">
        <v>18</v>
      </c>
      <c r="E90" s="36">
        <v>5000</v>
      </c>
      <c r="F90" s="34">
        <v>1650001912</v>
      </c>
      <c r="G90" s="37">
        <v>45474</v>
      </c>
      <c r="H90" s="34" t="s">
        <v>110</v>
      </c>
      <c r="I90" s="39" t="s">
        <v>269</v>
      </c>
      <c r="J90" s="34" t="s">
        <v>66</v>
      </c>
      <c r="K90" s="43">
        <v>5000</v>
      </c>
      <c r="L90" s="42">
        <v>45481</v>
      </c>
      <c r="M90" s="39" t="s">
        <v>73</v>
      </c>
      <c r="N90" s="43">
        <f t="shared" si="4"/>
        <v>0</v>
      </c>
      <c r="O90" s="39" t="s">
        <v>270</v>
      </c>
      <c r="Q90" s="40"/>
    </row>
    <row r="91" customFormat="1" customHeight="1" spans="1:17">
      <c r="A91" s="34">
        <v>83</v>
      </c>
      <c r="B91" s="35" t="s">
        <v>245</v>
      </c>
      <c r="C91" s="34" t="s">
        <v>271</v>
      </c>
      <c r="D91" s="34" t="s">
        <v>18</v>
      </c>
      <c r="E91" s="36">
        <v>2000</v>
      </c>
      <c r="F91" s="34">
        <v>1650001934</v>
      </c>
      <c r="G91" s="37">
        <v>45474</v>
      </c>
      <c r="H91" s="34" t="s">
        <v>22</v>
      </c>
      <c r="I91" s="39" t="s">
        <v>141</v>
      </c>
      <c r="J91" s="34" t="s">
        <v>66</v>
      </c>
      <c r="K91" s="43">
        <v>2000</v>
      </c>
      <c r="L91" s="42">
        <v>45477</v>
      </c>
      <c r="M91" s="39" t="s">
        <v>264</v>
      </c>
      <c r="N91" s="43">
        <f t="shared" si="4"/>
        <v>0</v>
      </c>
      <c r="O91" s="39" t="s">
        <v>142</v>
      </c>
      <c r="Q91" s="40"/>
    </row>
    <row r="92" customFormat="1" customHeight="1" spans="1:17">
      <c r="A92" s="34">
        <v>84</v>
      </c>
      <c r="B92" s="35" t="s">
        <v>272</v>
      </c>
      <c r="C92" s="34" t="s">
        <v>167</v>
      </c>
      <c r="D92" s="34" t="s">
        <v>18</v>
      </c>
      <c r="E92" s="36">
        <v>80000</v>
      </c>
      <c r="F92" s="34">
        <v>1650001914</v>
      </c>
      <c r="G92" s="37">
        <v>45475</v>
      </c>
      <c r="H92" s="34" t="s">
        <v>273</v>
      </c>
      <c r="I92" s="39" t="s">
        <v>274</v>
      </c>
      <c r="J92" s="34" t="s">
        <v>26</v>
      </c>
      <c r="K92" s="43">
        <v>80000</v>
      </c>
      <c r="L92" s="42">
        <v>45477</v>
      </c>
      <c r="M92" s="39" t="s">
        <v>211</v>
      </c>
      <c r="N92" s="43">
        <f t="shared" si="4"/>
        <v>0</v>
      </c>
      <c r="O92" s="39" t="s">
        <v>275</v>
      </c>
      <c r="Q92" s="40"/>
    </row>
    <row r="93" customFormat="1" customHeight="1" spans="1:17">
      <c r="A93" s="34">
        <v>85</v>
      </c>
      <c r="B93" s="35" t="s">
        <v>276</v>
      </c>
      <c r="C93" s="34" t="s">
        <v>277</v>
      </c>
      <c r="D93" s="34" t="s">
        <v>18</v>
      </c>
      <c r="E93" s="36">
        <v>20000</v>
      </c>
      <c r="F93" s="34">
        <v>1650002459</v>
      </c>
      <c r="G93" s="37">
        <v>45475</v>
      </c>
      <c r="H93" s="34" t="s">
        <v>263</v>
      </c>
      <c r="I93" s="39" t="s">
        <v>20</v>
      </c>
      <c r="J93" s="34" t="s">
        <v>66</v>
      </c>
      <c r="K93" s="69">
        <v>20000</v>
      </c>
      <c r="L93" s="42">
        <v>45477</v>
      </c>
      <c r="M93" s="39" t="s">
        <v>264</v>
      </c>
      <c r="N93" s="43">
        <f t="shared" si="4"/>
        <v>0</v>
      </c>
      <c r="O93" s="34" t="s">
        <v>23</v>
      </c>
      <c r="Q93" s="40"/>
    </row>
    <row r="94" customFormat="1" customHeight="1" spans="1:17">
      <c r="A94" s="34">
        <v>86</v>
      </c>
      <c r="B94" s="35" t="s">
        <v>278</v>
      </c>
      <c r="C94" s="34" t="s">
        <v>66</v>
      </c>
      <c r="D94" s="34" t="s">
        <v>18</v>
      </c>
      <c r="E94" s="36">
        <v>3500</v>
      </c>
      <c r="F94" s="34">
        <v>1650001944</v>
      </c>
      <c r="G94" s="37">
        <v>45475</v>
      </c>
      <c r="H94" s="34" t="s">
        <v>61</v>
      </c>
      <c r="I94" s="53" t="s">
        <v>279</v>
      </c>
      <c r="J94" s="53" t="s">
        <v>66</v>
      </c>
      <c r="K94" s="75">
        <v>126600</v>
      </c>
      <c r="L94" s="74">
        <v>45477</v>
      </c>
      <c r="M94" s="53" t="s">
        <v>264</v>
      </c>
      <c r="N94" s="75">
        <f>SUM(E94:E99)-K94</f>
        <v>0</v>
      </c>
      <c r="O94" s="53" t="s">
        <v>280</v>
      </c>
      <c r="Q94" s="40"/>
    </row>
    <row r="95" customFormat="1" customHeight="1" spans="1:17">
      <c r="A95" s="34">
        <v>87</v>
      </c>
      <c r="B95" s="35" t="s">
        <v>281</v>
      </c>
      <c r="C95" s="34" t="s">
        <v>66</v>
      </c>
      <c r="D95" s="34" t="s">
        <v>18</v>
      </c>
      <c r="E95" s="36">
        <v>3000</v>
      </c>
      <c r="F95" s="34">
        <v>1650001946</v>
      </c>
      <c r="G95" s="37">
        <v>45475</v>
      </c>
      <c r="H95" s="34" t="s">
        <v>61</v>
      </c>
      <c r="I95" s="57"/>
      <c r="J95" s="57"/>
      <c r="K95" s="76"/>
      <c r="L95" s="77"/>
      <c r="M95" s="57"/>
      <c r="N95" s="76"/>
      <c r="O95" s="57"/>
      <c r="P95">
        <v>126600</v>
      </c>
      <c r="Q95" s="40"/>
    </row>
    <row r="96" customFormat="1" customHeight="1" spans="1:17">
      <c r="A96" s="34">
        <v>88</v>
      </c>
      <c r="B96" s="35" t="s">
        <v>282</v>
      </c>
      <c r="C96" s="34" t="s">
        <v>66</v>
      </c>
      <c r="D96" s="34" t="s">
        <v>18</v>
      </c>
      <c r="E96" s="36">
        <v>3000</v>
      </c>
      <c r="F96" s="34">
        <v>1650002211</v>
      </c>
      <c r="G96" s="37">
        <v>45475</v>
      </c>
      <c r="H96" s="34" t="s">
        <v>61</v>
      </c>
      <c r="I96" s="57"/>
      <c r="J96" s="57"/>
      <c r="K96" s="76"/>
      <c r="L96" s="77"/>
      <c r="M96" s="57"/>
      <c r="N96" s="76"/>
      <c r="O96" s="57"/>
      <c r="P96">
        <v>49500</v>
      </c>
      <c r="Q96" s="40"/>
    </row>
    <row r="97" customFormat="1" customHeight="1" spans="1:17">
      <c r="A97" s="34">
        <v>89</v>
      </c>
      <c r="B97" s="35" t="s">
        <v>283</v>
      </c>
      <c r="C97" s="34" t="s">
        <v>66</v>
      </c>
      <c r="D97" s="34" t="s">
        <v>18</v>
      </c>
      <c r="E97" s="36">
        <v>30000</v>
      </c>
      <c r="F97" s="34">
        <v>1650001943</v>
      </c>
      <c r="G97" s="37">
        <v>45475</v>
      </c>
      <c r="H97" s="34" t="s">
        <v>61</v>
      </c>
      <c r="I97" s="57"/>
      <c r="J97" s="57"/>
      <c r="K97" s="76"/>
      <c r="L97" s="77"/>
      <c r="M97" s="57"/>
      <c r="N97" s="76"/>
      <c r="O97" s="57"/>
      <c r="P97">
        <f>P95-P96</f>
        <v>77100</v>
      </c>
      <c r="Q97" s="40"/>
    </row>
    <row r="98" customFormat="1" customHeight="1" spans="1:17">
      <c r="A98" s="34">
        <v>90</v>
      </c>
      <c r="B98" s="35" t="s">
        <v>284</v>
      </c>
      <c r="C98" s="34" t="s">
        <v>66</v>
      </c>
      <c r="D98" s="34" t="s">
        <v>18</v>
      </c>
      <c r="E98" s="36">
        <v>10000</v>
      </c>
      <c r="F98" s="34">
        <v>1650002217</v>
      </c>
      <c r="G98" s="37">
        <v>45475</v>
      </c>
      <c r="H98" s="34" t="s">
        <v>61</v>
      </c>
      <c r="I98" s="57"/>
      <c r="J98" s="57"/>
      <c r="K98" s="76"/>
      <c r="L98" s="77"/>
      <c r="M98" s="57"/>
      <c r="N98" s="76"/>
      <c r="O98" s="57"/>
      <c r="Q98" s="40"/>
    </row>
    <row r="99" customFormat="1" customHeight="1" spans="1:17">
      <c r="A99" s="34">
        <v>91</v>
      </c>
      <c r="B99" s="35" t="s">
        <v>285</v>
      </c>
      <c r="C99" s="34" t="s">
        <v>66</v>
      </c>
      <c r="D99" s="34" t="s">
        <v>18</v>
      </c>
      <c r="E99" s="36">
        <v>77100</v>
      </c>
      <c r="F99" s="34">
        <v>1650002546</v>
      </c>
      <c r="G99" s="37">
        <v>45475</v>
      </c>
      <c r="H99" s="34" t="s">
        <v>61</v>
      </c>
      <c r="I99" s="61"/>
      <c r="J99" s="61"/>
      <c r="K99" s="78"/>
      <c r="L99" s="79"/>
      <c r="M99" s="61"/>
      <c r="N99" s="78"/>
      <c r="O99" s="61"/>
      <c r="Q99" s="40"/>
    </row>
    <row r="100" customFormat="1" customHeight="1" spans="1:17">
      <c r="A100" s="34">
        <v>92</v>
      </c>
      <c r="B100" s="35" t="s">
        <v>286</v>
      </c>
      <c r="C100" s="34" t="s">
        <v>287</v>
      </c>
      <c r="D100" s="34" t="s">
        <v>18</v>
      </c>
      <c r="E100" s="36">
        <v>20000</v>
      </c>
      <c r="F100" s="34">
        <v>1650001915</v>
      </c>
      <c r="G100" s="37">
        <v>45475</v>
      </c>
      <c r="H100" s="34" t="s">
        <v>135</v>
      </c>
      <c r="I100" s="39" t="s">
        <v>98</v>
      </c>
      <c r="J100" s="34" t="s">
        <v>237</v>
      </c>
      <c r="K100" s="43">
        <v>20000</v>
      </c>
      <c r="L100" s="42">
        <v>45477</v>
      </c>
      <c r="M100" s="39" t="s">
        <v>264</v>
      </c>
      <c r="N100" s="43">
        <f>E100-K100</f>
        <v>0</v>
      </c>
      <c r="O100" s="39" t="s">
        <v>100</v>
      </c>
      <c r="Q100" s="40"/>
    </row>
    <row r="101" customFormat="1" customHeight="1" spans="1:17">
      <c r="A101" s="34">
        <v>93</v>
      </c>
      <c r="B101" s="35" t="s">
        <v>288</v>
      </c>
      <c r="C101" s="34" t="s">
        <v>289</v>
      </c>
      <c r="D101" s="34" t="s">
        <v>18</v>
      </c>
      <c r="E101" s="36">
        <v>30000</v>
      </c>
      <c r="F101" s="34">
        <v>1650002462</v>
      </c>
      <c r="G101" s="37">
        <v>45475</v>
      </c>
      <c r="H101" s="34" t="s">
        <v>19</v>
      </c>
      <c r="I101" s="39" t="s">
        <v>98</v>
      </c>
      <c r="J101" s="34" t="s">
        <v>44</v>
      </c>
      <c r="K101" s="43">
        <v>30000</v>
      </c>
      <c r="L101" s="42">
        <v>45482</v>
      </c>
      <c r="M101" s="39" t="s">
        <v>161</v>
      </c>
      <c r="N101" s="43">
        <f>E101-K101</f>
        <v>0</v>
      </c>
      <c r="O101" s="39" t="s">
        <v>100</v>
      </c>
      <c r="Q101" s="40"/>
    </row>
    <row r="102" customFormat="1" customHeight="1" spans="1:17">
      <c r="A102" s="34">
        <v>94</v>
      </c>
      <c r="B102" s="35" t="s">
        <v>290</v>
      </c>
      <c r="C102" s="34" t="s">
        <v>291</v>
      </c>
      <c r="D102" s="34" t="s">
        <v>18</v>
      </c>
      <c r="E102" s="36">
        <v>1000</v>
      </c>
      <c r="F102" s="34">
        <v>1650002464</v>
      </c>
      <c r="G102" s="37">
        <v>45475</v>
      </c>
      <c r="H102" s="34" t="s">
        <v>135</v>
      </c>
      <c r="I102" s="39" t="s">
        <v>292</v>
      </c>
      <c r="J102" s="34" t="s">
        <v>26</v>
      </c>
      <c r="K102" s="43">
        <v>1000</v>
      </c>
      <c r="L102" s="42">
        <v>45476</v>
      </c>
      <c r="M102" s="39" t="s">
        <v>39</v>
      </c>
      <c r="N102" s="43">
        <f>E102-K102</f>
        <v>0</v>
      </c>
      <c r="O102" s="39" t="s">
        <v>293</v>
      </c>
      <c r="Q102" s="40"/>
    </row>
    <row r="103" customFormat="1" customHeight="1" spans="1:17">
      <c r="A103" s="34">
        <v>95</v>
      </c>
      <c r="B103" s="35" t="s">
        <v>294</v>
      </c>
      <c r="C103" s="34" t="s">
        <v>295</v>
      </c>
      <c r="D103" s="34" t="s">
        <v>18</v>
      </c>
      <c r="E103" s="36">
        <v>500</v>
      </c>
      <c r="F103" s="34">
        <v>1650002467</v>
      </c>
      <c r="G103" s="37">
        <v>45475</v>
      </c>
      <c r="H103" s="34" t="s">
        <v>22</v>
      </c>
      <c r="I103" s="39" t="s">
        <v>71</v>
      </c>
      <c r="J103" s="34" t="s">
        <v>66</v>
      </c>
      <c r="K103" s="43">
        <v>500</v>
      </c>
      <c r="L103" s="42">
        <v>45476</v>
      </c>
      <c r="M103" s="39" t="s">
        <v>39</v>
      </c>
      <c r="N103" s="43">
        <f>E103-K103</f>
        <v>0</v>
      </c>
      <c r="O103" s="39" t="s">
        <v>74</v>
      </c>
      <c r="Q103" s="40"/>
    </row>
    <row r="104" customFormat="1" customHeight="1" spans="1:17">
      <c r="A104" s="34">
        <v>96</v>
      </c>
      <c r="B104" s="35" t="s">
        <v>296</v>
      </c>
      <c r="C104" s="34" t="s">
        <v>66</v>
      </c>
      <c r="D104" s="34" t="s">
        <v>18</v>
      </c>
      <c r="E104" s="36">
        <v>20000</v>
      </c>
      <c r="F104" s="34">
        <v>1650002231</v>
      </c>
      <c r="G104" s="37">
        <v>45475</v>
      </c>
      <c r="H104" s="34" t="s">
        <v>135</v>
      </c>
      <c r="I104" s="53" t="s">
        <v>93</v>
      </c>
      <c r="J104" s="53" t="s">
        <v>26</v>
      </c>
      <c r="K104" s="80">
        <v>108700</v>
      </c>
      <c r="L104" s="74">
        <v>45476</v>
      </c>
      <c r="M104" s="53" t="s">
        <v>39</v>
      </c>
      <c r="N104" s="75">
        <f>SUM(E104:E115)-K104</f>
        <v>0</v>
      </c>
      <c r="O104" s="53" t="s">
        <v>95</v>
      </c>
      <c r="Q104" s="40"/>
    </row>
    <row r="105" customFormat="1" customHeight="1" spans="1:17">
      <c r="A105" s="34">
        <v>97</v>
      </c>
      <c r="B105" s="35" t="s">
        <v>297</v>
      </c>
      <c r="C105" s="34" t="s">
        <v>66</v>
      </c>
      <c r="D105" s="34" t="s">
        <v>18</v>
      </c>
      <c r="E105" s="36">
        <v>5200</v>
      </c>
      <c r="F105" s="34">
        <v>1650002232</v>
      </c>
      <c r="G105" s="37">
        <v>45475</v>
      </c>
      <c r="H105" s="34" t="s">
        <v>135</v>
      </c>
      <c r="I105" s="57"/>
      <c r="J105" s="57"/>
      <c r="K105" s="81"/>
      <c r="L105" s="77"/>
      <c r="M105" s="57"/>
      <c r="N105" s="76"/>
      <c r="O105" s="57"/>
      <c r="Q105" s="40"/>
    </row>
    <row r="106" customFormat="1" customHeight="1" spans="1:17">
      <c r="A106" s="34">
        <v>98</v>
      </c>
      <c r="B106" s="35" t="s">
        <v>298</v>
      </c>
      <c r="C106" s="34" t="s">
        <v>66</v>
      </c>
      <c r="D106" s="34" t="s">
        <v>18</v>
      </c>
      <c r="E106" s="36">
        <v>10000</v>
      </c>
      <c r="F106" s="34">
        <v>1650002233</v>
      </c>
      <c r="G106" s="37">
        <v>45475</v>
      </c>
      <c r="H106" s="34" t="s">
        <v>135</v>
      </c>
      <c r="I106" s="57"/>
      <c r="J106" s="57"/>
      <c r="K106" s="81"/>
      <c r="L106" s="77"/>
      <c r="M106" s="57"/>
      <c r="N106" s="76"/>
      <c r="O106" s="57"/>
      <c r="Q106" s="40"/>
    </row>
    <row r="107" customFormat="1" customHeight="1" spans="1:17">
      <c r="A107" s="34">
        <v>99</v>
      </c>
      <c r="B107" s="35" t="s">
        <v>299</v>
      </c>
      <c r="C107" s="34" t="s">
        <v>66</v>
      </c>
      <c r="D107" s="34" t="s">
        <v>18</v>
      </c>
      <c r="E107" s="36">
        <v>10000</v>
      </c>
      <c r="F107" s="34">
        <v>1650002234</v>
      </c>
      <c r="G107" s="37">
        <v>45475</v>
      </c>
      <c r="H107" s="34" t="s">
        <v>135</v>
      </c>
      <c r="I107" s="57"/>
      <c r="J107" s="57"/>
      <c r="K107" s="81"/>
      <c r="L107" s="77"/>
      <c r="M107" s="57"/>
      <c r="N107" s="76"/>
      <c r="O107" s="57"/>
      <c r="Q107" s="40"/>
    </row>
    <row r="108" customFormat="1" customHeight="1" spans="1:17">
      <c r="A108" s="34">
        <v>100</v>
      </c>
      <c r="B108" s="35" t="s">
        <v>300</v>
      </c>
      <c r="C108" s="34" t="s">
        <v>66</v>
      </c>
      <c r="D108" s="34" t="s">
        <v>18</v>
      </c>
      <c r="E108" s="36">
        <v>5000</v>
      </c>
      <c r="F108" s="34">
        <v>1650002235</v>
      </c>
      <c r="G108" s="37">
        <v>45475</v>
      </c>
      <c r="H108" s="34" t="s">
        <v>135</v>
      </c>
      <c r="I108" s="57"/>
      <c r="J108" s="57"/>
      <c r="K108" s="81"/>
      <c r="L108" s="77"/>
      <c r="M108" s="57"/>
      <c r="N108" s="76"/>
      <c r="O108" s="57"/>
      <c r="Q108" s="40"/>
    </row>
    <row r="109" customFormat="1" customHeight="1" spans="1:17">
      <c r="A109" s="34">
        <v>101</v>
      </c>
      <c r="B109" s="35" t="s">
        <v>301</v>
      </c>
      <c r="C109" s="34" t="s">
        <v>66</v>
      </c>
      <c r="D109" s="34" t="s">
        <v>18</v>
      </c>
      <c r="E109" s="36">
        <v>9000</v>
      </c>
      <c r="F109" s="34">
        <v>1650002236</v>
      </c>
      <c r="G109" s="37">
        <v>45475</v>
      </c>
      <c r="H109" s="34" t="s">
        <v>135</v>
      </c>
      <c r="I109" s="57"/>
      <c r="J109" s="57"/>
      <c r="K109" s="81"/>
      <c r="L109" s="77"/>
      <c r="M109" s="57"/>
      <c r="N109" s="76"/>
      <c r="O109" s="57"/>
      <c r="Q109" s="40"/>
    </row>
    <row r="110" customFormat="1" customHeight="1" spans="1:17">
      <c r="A110" s="34">
        <v>102</v>
      </c>
      <c r="B110" s="35" t="s">
        <v>302</v>
      </c>
      <c r="C110" s="34" t="s">
        <v>66</v>
      </c>
      <c r="D110" s="34" t="s">
        <v>18</v>
      </c>
      <c r="E110" s="36">
        <v>12000</v>
      </c>
      <c r="F110" s="34">
        <v>1650002237</v>
      </c>
      <c r="G110" s="37">
        <v>45475</v>
      </c>
      <c r="H110" s="34" t="s">
        <v>135</v>
      </c>
      <c r="I110" s="57"/>
      <c r="J110" s="57"/>
      <c r="K110" s="81"/>
      <c r="L110" s="77"/>
      <c r="M110" s="57"/>
      <c r="N110" s="76"/>
      <c r="O110" s="57"/>
      <c r="Q110" s="40"/>
    </row>
    <row r="111" customFormat="1" customHeight="1" spans="1:17">
      <c r="A111" s="34">
        <v>103</v>
      </c>
      <c r="B111" s="35" t="s">
        <v>303</v>
      </c>
      <c r="C111" s="34" t="s">
        <v>66</v>
      </c>
      <c r="D111" s="34" t="s">
        <v>18</v>
      </c>
      <c r="E111" s="36">
        <v>10000</v>
      </c>
      <c r="F111" s="34">
        <v>1650002238</v>
      </c>
      <c r="G111" s="37">
        <v>45475</v>
      </c>
      <c r="H111" s="34" t="s">
        <v>135</v>
      </c>
      <c r="I111" s="57"/>
      <c r="J111" s="57"/>
      <c r="K111" s="81"/>
      <c r="L111" s="77"/>
      <c r="M111" s="57"/>
      <c r="N111" s="76"/>
      <c r="O111" s="57"/>
      <c r="Q111" s="40"/>
    </row>
    <row r="112" customFormat="1" customHeight="1" spans="1:17">
      <c r="A112" s="34">
        <v>104</v>
      </c>
      <c r="B112" s="35" t="s">
        <v>304</v>
      </c>
      <c r="C112" s="34" t="s">
        <v>66</v>
      </c>
      <c r="D112" s="34" t="s">
        <v>18</v>
      </c>
      <c r="E112" s="36">
        <v>16000</v>
      </c>
      <c r="F112" s="34">
        <v>1650002239</v>
      </c>
      <c r="G112" s="37">
        <v>45475</v>
      </c>
      <c r="H112" s="34" t="s">
        <v>135</v>
      </c>
      <c r="I112" s="57"/>
      <c r="J112" s="57"/>
      <c r="K112" s="81"/>
      <c r="L112" s="77"/>
      <c r="M112" s="57"/>
      <c r="N112" s="76"/>
      <c r="O112" s="57"/>
      <c r="Q112" s="40"/>
    </row>
    <row r="113" customFormat="1" customHeight="1" spans="1:17">
      <c r="A113" s="34">
        <v>105</v>
      </c>
      <c r="B113" s="35" t="s">
        <v>305</v>
      </c>
      <c r="C113" s="34" t="s">
        <v>66</v>
      </c>
      <c r="D113" s="34" t="s">
        <v>18</v>
      </c>
      <c r="E113" s="36">
        <v>3000</v>
      </c>
      <c r="F113" s="34">
        <v>1650002240</v>
      </c>
      <c r="G113" s="37">
        <v>45475</v>
      </c>
      <c r="H113" s="34" t="s">
        <v>135</v>
      </c>
      <c r="I113" s="57"/>
      <c r="J113" s="57"/>
      <c r="K113" s="81"/>
      <c r="L113" s="77"/>
      <c r="M113" s="57"/>
      <c r="N113" s="76"/>
      <c r="O113" s="57"/>
      <c r="Q113" s="40"/>
    </row>
    <row r="114" customFormat="1" customHeight="1" spans="1:17">
      <c r="A114" s="34">
        <v>106</v>
      </c>
      <c r="B114" s="35" t="s">
        <v>306</v>
      </c>
      <c r="C114" s="34" t="s">
        <v>66</v>
      </c>
      <c r="D114" s="34" t="s">
        <v>18</v>
      </c>
      <c r="E114" s="36">
        <v>2000</v>
      </c>
      <c r="F114" s="34">
        <v>1650002241</v>
      </c>
      <c r="G114" s="37">
        <v>45475</v>
      </c>
      <c r="H114" s="34" t="s">
        <v>135</v>
      </c>
      <c r="I114" s="57"/>
      <c r="J114" s="57"/>
      <c r="K114" s="81"/>
      <c r="L114" s="77"/>
      <c r="M114" s="57"/>
      <c r="N114" s="76"/>
      <c r="O114" s="57"/>
      <c r="Q114" s="40"/>
    </row>
    <row r="115" customFormat="1" customHeight="1" spans="1:17">
      <c r="A115" s="34">
        <v>107</v>
      </c>
      <c r="B115" s="35" t="s">
        <v>307</v>
      </c>
      <c r="C115" s="34" t="s">
        <v>66</v>
      </c>
      <c r="D115" s="34" t="s">
        <v>18</v>
      </c>
      <c r="E115" s="36">
        <v>6500</v>
      </c>
      <c r="F115" s="34">
        <v>1650002242</v>
      </c>
      <c r="G115" s="37">
        <v>45475</v>
      </c>
      <c r="H115" s="34" t="s">
        <v>135</v>
      </c>
      <c r="I115" s="61"/>
      <c r="J115" s="61"/>
      <c r="K115" s="82"/>
      <c r="L115" s="79"/>
      <c r="M115" s="61"/>
      <c r="N115" s="78"/>
      <c r="O115" s="61"/>
      <c r="Q115" s="40"/>
    </row>
    <row r="116" customFormat="1" customHeight="1" spans="1:17">
      <c r="A116" s="34">
        <v>108</v>
      </c>
      <c r="B116" s="35" t="s">
        <v>308</v>
      </c>
      <c r="C116" s="34" t="s">
        <v>66</v>
      </c>
      <c r="D116" s="34" t="s">
        <v>18</v>
      </c>
      <c r="E116" s="36">
        <v>500</v>
      </c>
      <c r="F116" s="34">
        <v>1650002468</v>
      </c>
      <c r="G116" s="37">
        <v>45475</v>
      </c>
      <c r="H116" s="34" t="s">
        <v>22</v>
      </c>
      <c r="I116" s="39" t="s">
        <v>71</v>
      </c>
      <c r="J116" s="34" t="s">
        <v>66</v>
      </c>
      <c r="K116" s="43">
        <v>500</v>
      </c>
      <c r="L116" s="42">
        <v>45476</v>
      </c>
      <c r="M116" s="39" t="s">
        <v>39</v>
      </c>
      <c r="N116" s="43">
        <f t="shared" ref="N116:N131" si="5">E116-K116</f>
        <v>0</v>
      </c>
      <c r="O116" s="39" t="s">
        <v>74</v>
      </c>
      <c r="Q116" s="40"/>
    </row>
    <row r="117" customFormat="1" customHeight="1" spans="1:17">
      <c r="A117" s="34">
        <v>109</v>
      </c>
      <c r="B117" s="35" t="s">
        <v>309</v>
      </c>
      <c r="C117" s="34" t="s">
        <v>310</v>
      </c>
      <c r="D117" s="34" t="s">
        <v>18</v>
      </c>
      <c r="E117" s="36">
        <v>500</v>
      </c>
      <c r="F117" s="34">
        <v>1650002469</v>
      </c>
      <c r="G117" s="37">
        <v>45475</v>
      </c>
      <c r="H117" s="34" t="s">
        <v>22</v>
      </c>
      <c r="I117" s="39" t="s">
        <v>71</v>
      </c>
      <c r="J117" s="34" t="s">
        <v>66</v>
      </c>
      <c r="K117" s="43">
        <v>500</v>
      </c>
      <c r="L117" s="42">
        <v>45476</v>
      </c>
      <c r="M117" s="39" t="s">
        <v>39</v>
      </c>
      <c r="N117" s="43">
        <f t="shared" si="5"/>
        <v>0</v>
      </c>
      <c r="O117" s="39" t="s">
        <v>74</v>
      </c>
      <c r="Q117" s="40"/>
    </row>
    <row r="118" customFormat="1" customHeight="1" spans="1:17">
      <c r="A118" s="34">
        <v>110</v>
      </c>
      <c r="B118" s="35" t="s">
        <v>267</v>
      </c>
      <c r="C118" s="34" t="s">
        <v>165</v>
      </c>
      <c r="D118" s="34" t="s">
        <v>18</v>
      </c>
      <c r="E118" s="36">
        <v>7400</v>
      </c>
      <c r="F118" s="34">
        <v>1650001917</v>
      </c>
      <c r="G118" s="37">
        <v>45475</v>
      </c>
      <c r="H118" s="34" t="s">
        <v>22</v>
      </c>
      <c r="I118" s="39" t="s">
        <v>55</v>
      </c>
      <c r="J118" s="34" t="s">
        <v>66</v>
      </c>
      <c r="K118" s="43">
        <v>7400</v>
      </c>
      <c r="L118" s="42">
        <v>45482</v>
      </c>
      <c r="M118" s="39" t="s">
        <v>168</v>
      </c>
      <c r="N118" s="43">
        <f t="shared" si="5"/>
        <v>0</v>
      </c>
      <c r="O118" s="34" t="s">
        <v>56</v>
      </c>
      <c r="Q118" s="40"/>
    </row>
    <row r="119" customFormat="1" customHeight="1" spans="1:17">
      <c r="A119" s="34">
        <v>111</v>
      </c>
      <c r="B119" s="35" t="s">
        <v>311</v>
      </c>
      <c r="C119" s="34" t="s">
        <v>312</v>
      </c>
      <c r="D119" s="34" t="s">
        <v>18</v>
      </c>
      <c r="E119" s="36">
        <v>20000</v>
      </c>
      <c r="F119" s="34">
        <v>1650002471</v>
      </c>
      <c r="G119" s="37">
        <v>45475</v>
      </c>
      <c r="H119" s="34" t="s">
        <v>22</v>
      </c>
      <c r="I119" s="39" t="s">
        <v>55</v>
      </c>
      <c r="J119" s="34" t="s">
        <v>26</v>
      </c>
      <c r="K119" s="43">
        <v>20000</v>
      </c>
      <c r="L119" s="42">
        <v>45482</v>
      </c>
      <c r="M119" s="39" t="s">
        <v>156</v>
      </c>
      <c r="N119" s="43">
        <f t="shared" si="5"/>
        <v>0</v>
      </c>
      <c r="O119" s="34" t="s">
        <v>56</v>
      </c>
      <c r="Q119" s="40"/>
    </row>
    <row r="120" customFormat="1" customHeight="1" spans="1:17">
      <c r="A120" s="34">
        <v>112</v>
      </c>
      <c r="B120" s="35" t="s">
        <v>313</v>
      </c>
      <c r="C120" s="34" t="s">
        <v>314</v>
      </c>
      <c r="D120" s="34" t="s">
        <v>18</v>
      </c>
      <c r="E120" s="36">
        <v>500</v>
      </c>
      <c r="F120" s="34">
        <v>1650002473</v>
      </c>
      <c r="G120" s="37">
        <v>45475</v>
      </c>
      <c r="H120" s="34" t="s">
        <v>22</v>
      </c>
      <c r="I120" s="39" t="s">
        <v>71</v>
      </c>
      <c r="J120" s="34" t="s">
        <v>66</v>
      </c>
      <c r="K120" s="43">
        <v>500</v>
      </c>
      <c r="L120" s="42">
        <v>45478</v>
      </c>
      <c r="M120" s="39" t="s">
        <v>19</v>
      </c>
      <c r="N120" s="43">
        <f t="shared" si="5"/>
        <v>0</v>
      </c>
      <c r="O120" s="39" t="s">
        <v>74</v>
      </c>
      <c r="Q120" s="40"/>
    </row>
    <row r="121" customFormat="1" customHeight="1" spans="1:17">
      <c r="A121" s="34">
        <v>113</v>
      </c>
      <c r="B121" s="38" t="s">
        <v>315</v>
      </c>
      <c r="C121" s="34" t="s">
        <v>316</v>
      </c>
      <c r="D121" s="34" t="s">
        <v>18</v>
      </c>
      <c r="E121" s="36">
        <v>22000</v>
      </c>
      <c r="F121" s="34">
        <v>1650001918</v>
      </c>
      <c r="G121" s="37">
        <v>45476</v>
      </c>
      <c r="H121" s="34" t="s">
        <v>22</v>
      </c>
      <c r="I121" s="39" t="s">
        <v>243</v>
      </c>
      <c r="J121" s="34" t="s">
        <v>237</v>
      </c>
      <c r="K121" s="43">
        <v>22000</v>
      </c>
      <c r="L121" s="42">
        <v>45478</v>
      </c>
      <c r="M121" s="39" t="s">
        <v>19</v>
      </c>
      <c r="N121" s="43">
        <f t="shared" si="5"/>
        <v>0</v>
      </c>
      <c r="O121" s="39" t="s">
        <v>244</v>
      </c>
      <c r="Q121" s="40"/>
    </row>
    <row r="122" customFormat="1" customHeight="1" spans="1:17">
      <c r="A122" s="34">
        <v>114</v>
      </c>
      <c r="B122" s="35" t="s">
        <v>317</v>
      </c>
      <c r="C122" s="34" t="s">
        <v>318</v>
      </c>
      <c r="D122" s="34" t="s">
        <v>18</v>
      </c>
      <c r="E122" s="36">
        <v>10000</v>
      </c>
      <c r="F122" s="34">
        <v>1650001919</v>
      </c>
      <c r="G122" s="37">
        <v>45476</v>
      </c>
      <c r="H122" s="34" t="s">
        <v>135</v>
      </c>
      <c r="I122" s="39" t="s">
        <v>292</v>
      </c>
      <c r="J122" s="34" t="s">
        <v>237</v>
      </c>
      <c r="K122" s="43">
        <v>10000</v>
      </c>
      <c r="L122" s="42">
        <v>45478</v>
      </c>
      <c r="M122" s="39" t="s">
        <v>19</v>
      </c>
      <c r="N122" s="43">
        <f t="shared" si="5"/>
        <v>0</v>
      </c>
      <c r="O122" s="39" t="s">
        <v>293</v>
      </c>
      <c r="Q122" s="40"/>
    </row>
    <row r="123" customFormat="1" customHeight="1" spans="1:17">
      <c r="A123" s="34">
        <v>115</v>
      </c>
      <c r="B123" s="35" t="s">
        <v>319</v>
      </c>
      <c r="C123" s="34" t="s">
        <v>320</v>
      </c>
      <c r="D123" s="34" t="s">
        <v>18</v>
      </c>
      <c r="E123" s="36">
        <v>20000</v>
      </c>
      <c r="F123" s="34">
        <v>1650002264</v>
      </c>
      <c r="G123" s="37">
        <v>45476</v>
      </c>
      <c r="H123" s="34" t="s">
        <v>263</v>
      </c>
      <c r="I123" s="39" t="s">
        <v>321</v>
      </c>
      <c r="J123" s="34" t="s">
        <v>66</v>
      </c>
      <c r="K123" s="43">
        <v>20000</v>
      </c>
      <c r="L123" s="42">
        <v>45478</v>
      </c>
      <c r="M123" s="39" t="s">
        <v>19</v>
      </c>
      <c r="N123" s="43">
        <f t="shared" si="5"/>
        <v>0</v>
      </c>
      <c r="O123" s="39" t="s">
        <v>212</v>
      </c>
      <c r="Q123" s="40"/>
    </row>
    <row r="124" customFormat="1" customHeight="1" spans="1:17">
      <c r="A124" s="34">
        <v>116</v>
      </c>
      <c r="B124" s="35" t="s">
        <v>319</v>
      </c>
      <c r="C124" s="34" t="s">
        <v>322</v>
      </c>
      <c r="D124" s="34" t="s">
        <v>18</v>
      </c>
      <c r="E124" s="36">
        <v>10000</v>
      </c>
      <c r="F124" s="34">
        <v>1650002265</v>
      </c>
      <c r="G124" s="37">
        <v>45476</v>
      </c>
      <c r="H124" s="34" t="s">
        <v>135</v>
      </c>
      <c r="I124" s="39" t="s">
        <v>157</v>
      </c>
      <c r="J124" s="34" t="s">
        <v>66</v>
      </c>
      <c r="K124" s="43">
        <v>10000</v>
      </c>
      <c r="L124" s="42">
        <v>45478</v>
      </c>
      <c r="M124" s="39" t="s">
        <v>19</v>
      </c>
      <c r="N124" s="43">
        <f t="shared" si="5"/>
        <v>0</v>
      </c>
      <c r="O124" s="39" t="s">
        <v>158</v>
      </c>
      <c r="Q124" s="40"/>
    </row>
    <row r="125" customFormat="1" customHeight="1" spans="1:17">
      <c r="A125" s="34">
        <v>117</v>
      </c>
      <c r="B125" s="35" t="s">
        <v>323</v>
      </c>
      <c r="C125" s="34" t="s">
        <v>198</v>
      </c>
      <c r="D125" s="34" t="s">
        <v>18</v>
      </c>
      <c r="E125" s="36">
        <v>100000</v>
      </c>
      <c r="F125" s="34">
        <v>1650001936</v>
      </c>
      <c r="G125" s="37">
        <v>45476</v>
      </c>
      <c r="H125" s="34" t="s">
        <v>135</v>
      </c>
      <c r="I125" s="39" t="s">
        <v>93</v>
      </c>
      <c r="J125" s="34" t="s">
        <v>44</v>
      </c>
      <c r="K125" s="43">
        <v>100000</v>
      </c>
      <c r="L125" s="42">
        <v>45482</v>
      </c>
      <c r="M125" s="39" t="s">
        <v>161</v>
      </c>
      <c r="N125" s="43">
        <f t="shared" si="5"/>
        <v>0</v>
      </c>
      <c r="O125" s="39" t="s">
        <v>95</v>
      </c>
      <c r="Q125" s="40"/>
    </row>
    <row r="126" customFormat="1" customHeight="1" spans="1:17">
      <c r="A126" s="34">
        <v>118</v>
      </c>
      <c r="B126" s="35" t="s">
        <v>324</v>
      </c>
      <c r="C126" s="34" t="s">
        <v>69</v>
      </c>
      <c r="D126" s="34" t="s">
        <v>18</v>
      </c>
      <c r="E126" s="36">
        <v>500</v>
      </c>
      <c r="F126" s="34">
        <v>1650001927</v>
      </c>
      <c r="G126" s="37">
        <v>45476</v>
      </c>
      <c r="H126" s="34" t="s">
        <v>22</v>
      </c>
      <c r="I126" s="39" t="s">
        <v>71</v>
      </c>
      <c r="J126" s="34" t="s">
        <v>325</v>
      </c>
      <c r="K126" s="43">
        <v>500</v>
      </c>
      <c r="L126" s="42">
        <v>45478</v>
      </c>
      <c r="M126" s="39" t="s">
        <v>19</v>
      </c>
      <c r="N126" s="43">
        <f t="shared" si="5"/>
        <v>0</v>
      </c>
      <c r="O126" s="39" t="s">
        <v>74</v>
      </c>
      <c r="Q126" s="40"/>
    </row>
    <row r="127" customFormat="1" customHeight="1" spans="1:17">
      <c r="A127" s="34">
        <v>119</v>
      </c>
      <c r="B127" s="35" t="s">
        <v>326</v>
      </c>
      <c r="C127" s="34" t="s">
        <v>327</v>
      </c>
      <c r="D127" s="34" t="s">
        <v>18</v>
      </c>
      <c r="E127" s="36">
        <v>20000</v>
      </c>
      <c r="F127" s="34">
        <v>1650001935</v>
      </c>
      <c r="G127" s="37">
        <v>45477</v>
      </c>
      <c r="H127" s="34" t="s">
        <v>22</v>
      </c>
      <c r="I127" s="39" t="s">
        <v>243</v>
      </c>
      <c r="J127" s="34" t="s">
        <v>66</v>
      </c>
      <c r="K127" s="43">
        <v>20000</v>
      </c>
      <c r="L127" s="42">
        <v>45478</v>
      </c>
      <c r="M127" s="39" t="s">
        <v>19</v>
      </c>
      <c r="N127" s="43">
        <f t="shared" si="5"/>
        <v>0</v>
      </c>
      <c r="O127" s="39" t="s">
        <v>244</v>
      </c>
      <c r="Q127" s="40"/>
    </row>
    <row r="128" customFormat="1" customHeight="1" spans="1:17">
      <c r="A128" s="34">
        <v>120</v>
      </c>
      <c r="B128" s="35" t="s">
        <v>328</v>
      </c>
      <c r="C128" s="34" t="s">
        <v>167</v>
      </c>
      <c r="D128" s="34" t="s">
        <v>18</v>
      </c>
      <c r="E128" s="36">
        <v>22000</v>
      </c>
      <c r="F128" s="34">
        <v>1650002476</v>
      </c>
      <c r="G128" s="37">
        <v>45477</v>
      </c>
      <c r="H128" s="34" t="s">
        <v>61</v>
      </c>
      <c r="I128" s="39" t="s">
        <v>105</v>
      </c>
      <c r="J128" s="34" t="s">
        <v>66</v>
      </c>
      <c r="K128" s="43">
        <v>22000</v>
      </c>
      <c r="L128" s="42">
        <v>45483</v>
      </c>
      <c r="M128" s="39" t="s">
        <v>189</v>
      </c>
      <c r="N128" s="43">
        <f t="shared" si="5"/>
        <v>0</v>
      </c>
      <c r="O128" s="39" t="s">
        <v>106</v>
      </c>
      <c r="Q128" s="40"/>
    </row>
    <row r="129" customFormat="1" customHeight="1" spans="1:17">
      <c r="A129" s="34">
        <v>121</v>
      </c>
      <c r="B129" s="35" t="s">
        <v>329</v>
      </c>
      <c r="C129" s="34" t="s">
        <v>167</v>
      </c>
      <c r="D129" s="34" t="s">
        <v>18</v>
      </c>
      <c r="E129" s="36">
        <v>37000</v>
      </c>
      <c r="F129" s="34">
        <v>1650002523</v>
      </c>
      <c r="G129" s="37">
        <v>45477</v>
      </c>
      <c r="H129" s="34" t="s">
        <v>263</v>
      </c>
      <c r="I129" s="39" t="s">
        <v>178</v>
      </c>
      <c r="J129" s="34" t="s">
        <v>44</v>
      </c>
      <c r="K129" s="69">
        <v>37000</v>
      </c>
      <c r="L129" s="42">
        <v>45482</v>
      </c>
      <c r="M129" s="39" t="s">
        <v>156</v>
      </c>
      <c r="N129" s="43">
        <f t="shared" si="5"/>
        <v>0</v>
      </c>
      <c r="O129" s="34" t="s">
        <v>23</v>
      </c>
      <c r="Q129" s="40"/>
    </row>
    <row r="130" customFormat="1" customHeight="1" spans="1:17">
      <c r="A130" s="34">
        <v>122</v>
      </c>
      <c r="B130" s="35" t="s">
        <v>330</v>
      </c>
      <c r="C130" s="34" t="s">
        <v>331</v>
      </c>
      <c r="D130" s="34" t="s">
        <v>18</v>
      </c>
      <c r="E130" s="36">
        <v>8028.7</v>
      </c>
      <c r="F130" s="34">
        <v>1650002477</v>
      </c>
      <c r="G130" s="37">
        <v>45477</v>
      </c>
      <c r="H130" s="34" t="s">
        <v>61</v>
      </c>
      <c r="I130" s="39" t="s">
        <v>85</v>
      </c>
      <c r="J130" s="34" t="s">
        <v>66</v>
      </c>
      <c r="K130" s="43">
        <v>8028.7</v>
      </c>
      <c r="L130" s="42">
        <v>45482</v>
      </c>
      <c r="M130" s="39" t="s">
        <v>168</v>
      </c>
      <c r="N130" s="43">
        <f t="shared" si="5"/>
        <v>0</v>
      </c>
      <c r="O130" s="39" t="s">
        <v>86</v>
      </c>
      <c r="Q130" s="40"/>
    </row>
    <row r="131" customFormat="1" customHeight="1" spans="1:17">
      <c r="A131" s="34">
        <v>123</v>
      </c>
      <c r="B131" s="35" t="s">
        <v>332</v>
      </c>
      <c r="C131" s="34" t="s">
        <v>333</v>
      </c>
      <c r="D131" s="34" t="s">
        <v>18</v>
      </c>
      <c r="E131" s="36">
        <v>5000</v>
      </c>
      <c r="F131" s="34">
        <v>1650002255</v>
      </c>
      <c r="G131" s="37">
        <v>45477</v>
      </c>
      <c r="H131" s="34" t="s">
        <v>135</v>
      </c>
      <c r="I131" s="39" t="s">
        <v>334</v>
      </c>
      <c r="J131" s="34" t="s">
        <v>66</v>
      </c>
      <c r="K131" s="43">
        <v>5000</v>
      </c>
      <c r="L131" s="42">
        <v>45498</v>
      </c>
      <c r="M131" s="39" t="s">
        <v>335</v>
      </c>
      <c r="N131" s="43">
        <f t="shared" si="5"/>
        <v>0</v>
      </c>
      <c r="O131" s="39" t="s">
        <v>336</v>
      </c>
      <c r="Q131" s="40"/>
    </row>
    <row r="132" customFormat="1" customHeight="1" spans="1:17">
      <c r="A132" s="34">
        <v>124</v>
      </c>
      <c r="B132" s="35" t="s">
        <v>337</v>
      </c>
      <c r="C132" s="34" t="s">
        <v>295</v>
      </c>
      <c r="D132" s="34" t="s">
        <v>18</v>
      </c>
      <c r="E132" s="36">
        <v>1000</v>
      </c>
      <c r="F132" s="34">
        <v>1650002296</v>
      </c>
      <c r="G132" s="37">
        <v>45477</v>
      </c>
      <c r="H132" s="34" t="s">
        <v>22</v>
      </c>
      <c r="I132" s="39" t="s">
        <v>71</v>
      </c>
      <c r="J132" s="34" t="s">
        <v>338</v>
      </c>
      <c r="K132" s="43">
        <v>1000</v>
      </c>
      <c r="L132" s="42">
        <v>45482</v>
      </c>
      <c r="M132" s="39" t="s">
        <v>339</v>
      </c>
      <c r="N132" s="43">
        <f t="shared" ref="N132:N162" si="6">E132-K132</f>
        <v>0</v>
      </c>
      <c r="O132" s="39" t="s">
        <v>74</v>
      </c>
      <c r="Q132" s="40"/>
    </row>
    <row r="133" customFormat="1" customHeight="1" spans="1:17">
      <c r="A133" s="34">
        <v>125</v>
      </c>
      <c r="B133" s="35" t="s">
        <v>340</v>
      </c>
      <c r="C133" s="34" t="s">
        <v>341</v>
      </c>
      <c r="D133" s="34" t="s">
        <v>18</v>
      </c>
      <c r="E133" s="36">
        <v>10000</v>
      </c>
      <c r="F133" s="34">
        <v>1650002479</v>
      </c>
      <c r="G133" s="37">
        <v>45477</v>
      </c>
      <c r="H133" s="34" t="s">
        <v>263</v>
      </c>
      <c r="I133" s="39" t="s">
        <v>321</v>
      </c>
      <c r="J133" s="34" t="s">
        <v>66</v>
      </c>
      <c r="K133" s="43">
        <v>10000</v>
      </c>
      <c r="L133" s="42">
        <v>45482</v>
      </c>
      <c r="M133" s="39" t="s">
        <v>339</v>
      </c>
      <c r="N133" s="43">
        <f t="shared" si="6"/>
        <v>0</v>
      </c>
      <c r="O133" s="39" t="s">
        <v>212</v>
      </c>
      <c r="Q133" s="40"/>
    </row>
    <row r="134" customFormat="1" customHeight="1" spans="1:17">
      <c r="A134" s="34">
        <v>126</v>
      </c>
      <c r="B134" s="35" t="s">
        <v>342</v>
      </c>
      <c r="C134" s="34" t="s">
        <v>341</v>
      </c>
      <c r="D134" s="34" t="s">
        <v>18</v>
      </c>
      <c r="E134" s="36">
        <v>10000</v>
      </c>
      <c r="F134" s="34">
        <v>1650002480</v>
      </c>
      <c r="G134" s="37">
        <v>45477</v>
      </c>
      <c r="H134" s="34" t="s">
        <v>263</v>
      </c>
      <c r="I134" s="39" t="s">
        <v>321</v>
      </c>
      <c r="J134" s="34" t="s">
        <v>66</v>
      </c>
      <c r="K134" s="43">
        <v>10000</v>
      </c>
      <c r="L134" s="42">
        <v>45482</v>
      </c>
      <c r="M134" s="39" t="s">
        <v>339</v>
      </c>
      <c r="N134" s="43">
        <f t="shared" si="6"/>
        <v>0</v>
      </c>
      <c r="O134" s="39" t="s">
        <v>212</v>
      </c>
      <c r="Q134" s="40"/>
    </row>
    <row r="135" customFormat="1" customHeight="1" spans="1:17">
      <c r="A135" s="34">
        <v>127</v>
      </c>
      <c r="B135" s="35" t="s">
        <v>343</v>
      </c>
      <c r="C135" s="34" t="s">
        <v>341</v>
      </c>
      <c r="D135" s="34" t="s">
        <v>18</v>
      </c>
      <c r="E135" s="36">
        <v>20000</v>
      </c>
      <c r="F135" s="34">
        <v>1650002481</v>
      </c>
      <c r="G135" s="37">
        <v>45477</v>
      </c>
      <c r="H135" s="34" t="s">
        <v>263</v>
      </c>
      <c r="I135" s="39" t="s">
        <v>321</v>
      </c>
      <c r="J135" s="34" t="s">
        <v>66</v>
      </c>
      <c r="K135" s="43">
        <v>20000</v>
      </c>
      <c r="L135" s="42">
        <v>45482</v>
      </c>
      <c r="M135" s="39" t="s">
        <v>339</v>
      </c>
      <c r="N135" s="43">
        <f t="shared" si="6"/>
        <v>0</v>
      </c>
      <c r="O135" s="39" t="s">
        <v>212</v>
      </c>
      <c r="Q135" s="40"/>
    </row>
    <row r="136" customFormat="1" customHeight="1" spans="1:17">
      <c r="A136" s="34">
        <v>128</v>
      </c>
      <c r="B136" s="35" t="s">
        <v>344</v>
      </c>
      <c r="C136" s="34" t="s">
        <v>341</v>
      </c>
      <c r="D136" s="34" t="s">
        <v>18</v>
      </c>
      <c r="E136" s="36">
        <v>10000</v>
      </c>
      <c r="F136" s="34">
        <v>1650002210</v>
      </c>
      <c r="G136" s="37">
        <v>45478</v>
      </c>
      <c r="H136" s="34" t="s">
        <v>263</v>
      </c>
      <c r="I136" s="39" t="s">
        <v>321</v>
      </c>
      <c r="J136" s="34" t="s">
        <v>66</v>
      </c>
      <c r="K136" s="43">
        <v>10000</v>
      </c>
      <c r="L136" s="42">
        <v>45482</v>
      </c>
      <c r="M136" s="39" t="s">
        <v>339</v>
      </c>
      <c r="N136" s="43">
        <f t="shared" si="6"/>
        <v>0</v>
      </c>
      <c r="O136" s="39" t="s">
        <v>212</v>
      </c>
      <c r="Q136" s="40"/>
    </row>
    <row r="137" customFormat="1" customHeight="1" spans="1:17">
      <c r="A137" s="34">
        <v>129</v>
      </c>
      <c r="B137" s="35" t="s">
        <v>345</v>
      </c>
      <c r="C137" s="34" t="s">
        <v>341</v>
      </c>
      <c r="D137" s="34" t="s">
        <v>18</v>
      </c>
      <c r="E137" s="36">
        <v>20000</v>
      </c>
      <c r="F137" s="34">
        <v>1650002263</v>
      </c>
      <c r="G137" s="37">
        <v>45478</v>
      </c>
      <c r="H137" s="34" t="s">
        <v>263</v>
      </c>
      <c r="I137" s="39" t="s">
        <v>321</v>
      </c>
      <c r="J137" s="34" t="s">
        <v>66</v>
      </c>
      <c r="K137" s="43">
        <v>20000</v>
      </c>
      <c r="L137" s="42">
        <v>45482</v>
      </c>
      <c r="M137" s="39" t="s">
        <v>339</v>
      </c>
      <c r="N137" s="43">
        <f t="shared" si="6"/>
        <v>0</v>
      </c>
      <c r="O137" s="39" t="s">
        <v>212</v>
      </c>
      <c r="Q137" s="40"/>
    </row>
    <row r="138" customFormat="1" customHeight="1" spans="1:17">
      <c r="A138" s="34">
        <v>130</v>
      </c>
      <c r="B138" s="35" t="s">
        <v>346</v>
      </c>
      <c r="C138" s="34" t="s">
        <v>341</v>
      </c>
      <c r="D138" s="34" t="s">
        <v>18</v>
      </c>
      <c r="E138" s="36">
        <v>30000</v>
      </c>
      <c r="F138" s="34">
        <v>1650002201</v>
      </c>
      <c r="G138" s="37">
        <v>45478</v>
      </c>
      <c r="H138" s="34" t="s">
        <v>263</v>
      </c>
      <c r="I138" s="39" t="s">
        <v>321</v>
      </c>
      <c r="J138" s="34" t="s">
        <v>66</v>
      </c>
      <c r="K138" s="43">
        <v>30000</v>
      </c>
      <c r="L138" s="42">
        <v>45482</v>
      </c>
      <c r="M138" s="39" t="s">
        <v>339</v>
      </c>
      <c r="N138" s="43">
        <f t="shared" si="6"/>
        <v>0</v>
      </c>
      <c r="O138" s="39" t="s">
        <v>212</v>
      </c>
      <c r="Q138" s="40"/>
    </row>
    <row r="139" customFormat="1" customHeight="1" spans="1:17">
      <c r="A139" s="34">
        <v>131</v>
      </c>
      <c r="B139" s="35" t="s">
        <v>347</v>
      </c>
      <c r="C139" s="34" t="s">
        <v>348</v>
      </c>
      <c r="D139" s="34" t="s">
        <v>18</v>
      </c>
      <c r="E139" s="36">
        <v>500</v>
      </c>
      <c r="F139" s="34">
        <v>1650002483</v>
      </c>
      <c r="G139" s="37">
        <v>45478</v>
      </c>
      <c r="H139" s="34" t="s">
        <v>22</v>
      </c>
      <c r="I139" s="39" t="s">
        <v>71</v>
      </c>
      <c r="J139" s="34" t="s">
        <v>338</v>
      </c>
      <c r="K139" s="43">
        <v>500</v>
      </c>
      <c r="L139" s="42">
        <v>45482</v>
      </c>
      <c r="M139" s="39" t="s">
        <v>339</v>
      </c>
      <c r="N139" s="43">
        <f t="shared" si="6"/>
        <v>0</v>
      </c>
      <c r="O139" s="39" t="s">
        <v>74</v>
      </c>
      <c r="Q139" s="40"/>
    </row>
    <row r="140" customFormat="1" customHeight="1" spans="1:17">
      <c r="A140" s="34">
        <v>132</v>
      </c>
      <c r="B140" s="35" t="s">
        <v>349</v>
      </c>
      <c r="C140" s="34" t="s">
        <v>348</v>
      </c>
      <c r="D140" s="34" t="s">
        <v>18</v>
      </c>
      <c r="E140" s="36">
        <v>200</v>
      </c>
      <c r="F140" s="34">
        <v>1650002484</v>
      </c>
      <c r="G140" s="37">
        <v>45478</v>
      </c>
      <c r="H140" s="34" t="s">
        <v>22</v>
      </c>
      <c r="I140" s="39" t="s">
        <v>71</v>
      </c>
      <c r="J140" s="34" t="s">
        <v>338</v>
      </c>
      <c r="K140" s="43">
        <v>200</v>
      </c>
      <c r="L140" s="42">
        <v>45482</v>
      </c>
      <c r="M140" s="39" t="s">
        <v>339</v>
      </c>
      <c r="N140" s="43">
        <f t="shared" si="6"/>
        <v>0</v>
      </c>
      <c r="O140" s="39" t="s">
        <v>74</v>
      </c>
      <c r="Q140" s="40"/>
    </row>
    <row r="141" customFormat="1" customHeight="1" spans="1:17">
      <c r="A141" s="34">
        <v>133</v>
      </c>
      <c r="B141" s="35" t="s">
        <v>350</v>
      </c>
      <c r="C141" s="34" t="s">
        <v>351</v>
      </c>
      <c r="D141" s="34" t="s">
        <v>18</v>
      </c>
      <c r="E141" s="36">
        <v>10000</v>
      </c>
      <c r="F141" s="34">
        <v>1650001939</v>
      </c>
      <c r="G141" s="37">
        <v>45478</v>
      </c>
      <c r="H141" s="34" t="s">
        <v>263</v>
      </c>
      <c r="I141" s="39" t="s">
        <v>352</v>
      </c>
      <c r="J141" s="34" t="s">
        <v>353</v>
      </c>
      <c r="K141" s="85">
        <v>10000</v>
      </c>
      <c r="L141" s="42">
        <v>45482</v>
      </c>
      <c r="M141" s="39" t="s">
        <v>168</v>
      </c>
      <c r="N141" s="43">
        <f t="shared" si="6"/>
        <v>0</v>
      </c>
      <c r="O141" s="39" t="s">
        <v>354</v>
      </c>
      <c r="Q141" s="40"/>
    </row>
    <row r="142" customFormat="1" customHeight="1" spans="1:17">
      <c r="A142" s="34">
        <v>134</v>
      </c>
      <c r="B142" s="35" t="s">
        <v>355</v>
      </c>
      <c r="C142" s="34" t="s">
        <v>356</v>
      </c>
      <c r="D142" s="34" t="s">
        <v>18</v>
      </c>
      <c r="E142" s="36">
        <v>10000</v>
      </c>
      <c r="F142" s="34">
        <v>1650001941</v>
      </c>
      <c r="G142" s="37">
        <v>45478</v>
      </c>
      <c r="H142" s="34" t="s">
        <v>61</v>
      </c>
      <c r="I142" s="39" t="s">
        <v>223</v>
      </c>
      <c r="J142" s="34" t="s">
        <v>66</v>
      </c>
      <c r="K142" s="43">
        <v>10000</v>
      </c>
      <c r="L142" s="42">
        <v>45482</v>
      </c>
      <c r="M142" s="39" t="s">
        <v>168</v>
      </c>
      <c r="N142" s="43">
        <f t="shared" si="6"/>
        <v>0</v>
      </c>
      <c r="O142" s="39" t="s">
        <v>225</v>
      </c>
      <c r="Q142" s="40"/>
    </row>
    <row r="143" customFormat="1" customHeight="1" spans="1:17">
      <c r="A143" s="34">
        <v>135</v>
      </c>
      <c r="B143" s="35" t="s">
        <v>357</v>
      </c>
      <c r="C143" s="34" t="s">
        <v>341</v>
      </c>
      <c r="D143" s="34" t="s">
        <v>18</v>
      </c>
      <c r="E143" s="36">
        <v>50788</v>
      </c>
      <c r="F143" s="34">
        <v>1650002251</v>
      </c>
      <c r="G143" s="37">
        <v>45478</v>
      </c>
      <c r="H143" s="34" t="s">
        <v>263</v>
      </c>
      <c r="I143" s="39" t="s">
        <v>321</v>
      </c>
      <c r="J143" s="34" t="s">
        <v>66</v>
      </c>
      <c r="K143" s="43">
        <v>50788</v>
      </c>
      <c r="L143" s="42">
        <v>45482</v>
      </c>
      <c r="M143" s="39" t="s">
        <v>339</v>
      </c>
      <c r="N143" s="43">
        <f t="shared" si="6"/>
        <v>0</v>
      </c>
      <c r="O143" s="39" t="s">
        <v>212</v>
      </c>
      <c r="Q143" s="40"/>
    </row>
    <row r="144" customFormat="1" customHeight="1" spans="1:17">
      <c r="A144" s="34">
        <v>136</v>
      </c>
      <c r="B144" s="35" t="s">
        <v>145</v>
      </c>
      <c r="C144" s="34" t="s">
        <v>358</v>
      </c>
      <c r="D144" s="34" t="s">
        <v>18</v>
      </c>
      <c r="E144" s="36">
        <v>10000</v>
      </c>
      <c r="F144" s="34"/>
      <c r="G144" s="37">
        <v>45478</v>
      </c>
      <c r="H144" s="34" t="s">
        <v>61</v>
      </c>
      <c r="I144" s="39" t="s">
        <v>85</v>
      </c>
      <c r="J144" s="34" t="s">
        <v>66</v>
      </c>
      <c r="K144" s="43">
        <v>10000</v>
      </c>
      <c r="L144" s="42">
        <v>45482</v>
      </c>
      <c r="M144" s="39" t="s">
        <v>168</v>
      </c>
      <c r="N144" s="43">
        <f t="shared" si="6"/>
        <v>0</v>
      </c>
      <c r="O144" s="39" t="s">
        <v>86</v>
      </c>
      <c r="Q144" s="40"/>
    </row>
    <row r="145" customFormat="1" customHeight="1" spans="1:17">
      <c r="A145" s="34">
        <v>137</v>
      </c>
      <c r="B145" s="35" t="s">
        <v>145</v>
      </c>
      <c r="C145" s="34" t="s">
        <v>359</v>
      </c>
      <c r="D145" s="34" t="s">
        <v>18</v>
      </c>
      <c r="E145" s="83">
        <v>40000</v>
      </c>
      <c r="F145" s="34"/>
      <c r="G145" s="37">
        <v>45478</v>
      </c>
      <c r="H145" s="34" t="s">
        <v>360</v>
      </c>
      <c r="I145" s="39" t="s">
        <v>361</v>
      </c>
      <c r="J145" s="34" t="s">
        <v>44</v>
      </c>
      <c r="K145" s="86">
        <v>40000</v>
      </c>
      <c r="L145" s="42">
        <v>45482</v>
      </c>
      <c r="M145" s="39" t="s">
        <v>161</v>
      </c>
      <c r="N145" s="43">
        <f t="shared" si="6"/>
        <v>0</v>
      </c>
      <c r="O145" s="39" t="s">
        <v>362</v>
      </c>
      <c r="Q145" s="40"/>
    </row>
    <row r="146" customFormat="1" customHeight="1" spans="1:17">
      <c r="A146" s="34">
        <v>138</v>
      </c>
      <c r="B146" s="35" t="s">
        <v>363</v>
      </c>
      <c r="C146" s="34" t="s">
        <v>364</v>
      </c>
      <c r="D146" s="34" t="s">
        <v>18</v>
      </c>
      <c r="E146" s="36">
        <v>5000</v>
      </c>
      <c r="F146" s="34">
        <v>1650002486</v>
      </c>
      <c r="G146" s="37">
        <v>45479</v>
      </c>
      <c r="H146" s="34" t="s">
        <v>135</v>
      </c>
      <c r="I146" s="39" t="s">
        <v>365</v>
      </c>
      <c r="J146" s="34" t="s">
        <v>66</v>
      </c>
      <c r="K146" s="43">
        <v>5000</v>
      </c>
      <c r="L146" s="42">
        <v>45482</v>
      </c>
      <c r="M146" s="39" t="s">
        <v>168</v>
      </c>
      <c r="N146" s="43">
        <f t="shared" si="6"/>
        <v>0</v>
      </c>
      <c r="O146" s="87" t="s">
        <v>366</v>
      </c>
      <c r="Q146" s="40"/>
    </row>
    <row r="147" customFormat="1" customHeight="1" spans="1:17">
      <c r="A147" s="34">
        <v>139</v>
      </c>
      <c r="B147" s="35" t="s">
        <v>332</v>
      </c>
      <c r="C147" s="34" t="s">
        <v>367</v>
      </c>
      <c r="D147" s="34" t="s">
        <v>18</v>
      </c>
      <c r="E147" s="36">
        <v>5000</v>
      </c>
      <c r="F147" s="34">
        <v>1650002256</v>
      </c>
      <c r="G147" s="37">
        <v>45479</v>
      </c>
      <c r="H147" s="34" t="s">
        <v>135</v>
      </c>
      <c r="I147" s="39" t="s">
        <v>368</v>
      </c>
      <c r="J147" s="34" t="s">
        <v>66</v>
      </c>
      <c r="K147" s="43">
        <v>5000</v>
      </c>
      <c r="L147" s="42">
        <v>45482</v>
      </c>
      <c r="M147" s="39" t="s">
        <v>168</v>
      </c>
      <c r="N147" s="43">
        <f t="shared" si="6"/>
        <v>0</v>
      </c>
      <c r="O147" s="39" t="s">
        <v>369</v>
      </c>
      <c r="Q147" s="40"/>
    </row>
    <row r="148" customFormat="1" customHeight="1" spans="1:17">
      <c r="A148" s="34">
        <v>140</v>
      </c>
      <c r="B148" s="35" t="s">
        <v>370</v>
      </c>
      <c r="C148" s="34" t="s">
        <v>371</v>
      </c>
      <c r="D148" s="34" t="s">
        <v>18</v>
      </c>
      <c r="E148" s="36">
        <v>51000</v>
      </c>
      <c r="F148" s="34">
        <v>1650001956</v>
      </c>
      <c r="G148" s="37">
        <v>45480</v>
      </c>
      <c r="H148" s="34" t="s">
        <v>372</v>
      </c>
      <c r="I148" s="39" t="s">
        <v>373</v>
      </c>
      <c r="J148" s="34" t="s">
        <v>66</v>
      </c>
      <c r="K148" s="43">
        <v>51000</v>
      </c>
      <c r="L148" s="42">
        <v>45482</v>
      </c>
      <c r="M148" s="39" t="s">
        <v>161</v>
      </c>
      <c r="N148" s="43">
        <f t="shared" si="6"/>
        <v>0</v>
      </c>
      <c r="O148" s="39" t="s">
        <v>374</v>
      </c>
      <c r="Q148" s="40"/>
    </row>
    <row r="149" customFormat="1" customHeight="1" spans="1:17">
      <c r="A149" s="34">
        <v>141</v>
      </c>
      <c r="B149" s="35" t="s">
        <v>375</v>
      </c>
      <c r="C149" s="34" t="s">
        <v>376</v>
      </c>
      <c r="D149" s="34" t="s">
        <v>18</v>
      </c>
      <c r="E149" s="36">
        <v>6000</v>
      </c>
      <c r="F149" s="34">
        <v>1650002487</v>
      </c>
      <c r="G149" s="37">
        <v>45480</v>
      </c>
      <c r="H149" s="34" t="s">
        <v>263</v>
      </c>
      <c r="I149" s="39" t="s">
        <v>321</v>
      </c>
      <c r="J149" s="34" t="s">
        <v>66</v>
      </c>
      <c r="K149" s="43">
        <v>6000</v>
      </c>
      <c r="L149" s="42">
        <v>45482</v>
      </c>
      <c r="M149" s="39" t="s">
        <v>339</v>
      </c>
      <c r="N149" s="43">
        <f t="shared" si="6"/>
        <v>0</v>
      </c>
      <c r="O149" s="39" t="s">
        <v>212</v>
      </c>
      <c r="Q149" s="40"/>
    </row>
    <row r="150" customFormat="1" customHeight="1" spans="1:17">
      <c r="A150" s="34">
        <v>142</v>
      </c>
      <c r="B150" s="35" t="s">
        <v>377</v>
      </c>
      <c r="C150" s="34" t="s">
        <v>378</v>
      </c>
      <c r="D150" s="34" t="s">
        <v>18</v>
      </c>
      <c r="E150" s="36">
        <v>30000</v>
      </c>
      <c r="F150" s="34">
        <v>1650002167</v>
      </c>
      <c r="G150" s="37">
        <v>45480</v>
      </c>
      <c r="H150" s="34" t="s">
        <v>110</v>
      </c>
      <c r="I150" s="39" t="s">
        <v>205</v>
      </c>
      <c r="J150" s="41" t="s">
        <v>379</v>
      </c>
      <c r="K150" s="43">
        <v>30000</v>
      </c>
      <c r="L150" s="42">
        <v>45482</v>
      </c>
      <c r="M150" s="39" t="s">
        <v>161</v>
      </c>
      <c r="N150" s="43">
        <f t="shared" si="6"/>
        <v>0</v>
      </c>
      <c r="O150" s="39" t="s">
        <v>380</v>
      </c>
      <c r="Q150" s="40"/>
    </row>
    <row r="151" customFormat="1" customHeight="1" spans="1:17">
      <c r="A151" s="34">
        <v>143</v>
      </c>
      <c r="B151" s="35" t="s">
        <v>381</v>
      </c>
      <c r="C151" s="34" t="s">
        <v>382</v>
      </c>
      <c r="D151" s="34" t="s">
        <v>18</v>
      </c>
      <c r="E151" s="36">
        <v>10000</v>
      </c>
      <c r="F151" s="34">
        <v>1650002489</v>
      </c>
      <c r="G151" s="37">
        <v>45481</v>
      </c>
      <c r="H151" s="34" t="s">
        <v>263</v>
      </c>
      <c r="I151" s="39" t="s">
        <v>321</v>
      </c>
      <c r="J151" s="34" t="s">
        <v>66</v>
      </c>
      <c r="K151" s="43">
        <v>10000</v>
      </c>
      <c r="L151" s="42">
        <v>45483</v>
      </c>
      <c r="M151" s="39" t="s">
        <v>189</v>
      </c>
      <c r="N151" s="43">
        <f t="shared" si="6"/>
        <v>0</v>
      </c>
      <c r="O151" s="39" t="s">
        <v>212</v>
      </c>
      <c r="Q151" s="40"/>
    </row>
    <row r="152" customFormat="1" customHeight="1" spans="1:17">
      <c r="A152" s="34">
        <v>144</v>
      </c>
      <c r="B152" s="35" t="s">
        <v>383</v>
      </c>
      <c r="C152" s="34" t="s">
        <v>384</v>
      </c>
      <c r="D152" s="34" t="s">
        <v>18</v>
      </c>
      <c r="E152" s="36">
        <v>5000</v>
      </c>
      <c r="F152" s="34">
        <v>1650002492</v>
      </c>
      <c r="G152" s="37">
        <v>45482</v>
      </c>
      <c r="H152" s="34" t="s">
        <v>22</v>
      </c>
      <c r="I152" s="39" t="s">
        <v>256</v>
      </c>
      <c r="J152" s="34" t="s">
        <v>66</v>
      </c>
      <c r="K152" s="43">
        <v>5000</v>
      </c>
      <c r="L152" s="42">
        <v>45483</v>
      </c>
      <c r="M152" s="39" t="s">
        <v>189</v>
      </c>
      <c r="N152" s="43">
        <f t="shared" si="6"/>
        <v>0</v>
      </c>
      <c r="O152" s="39" t="s">
        <v>257</v>
      </c>
      <c r="Q152" s="40"/>
    </row>
    <row r="153" customFormat="1" customHeight="1" spans="1:17">
      <c r="A153" s="34">
        <v>145</v>
      </c>
      <c r="B153" s="35" t="s">
        <v>383</v>
      </c>
      <c r="C153" s="34" t="s">
        <v>385</v>
      </c>
      <c r="D153" s="34" t="s">
        <v>18</v>
      </c>
      <c r="E153" s="36">
        <v>4000</v>
      </c>
      <c r="F153" s="34">
        <v>1650002493</v>
      </c>
      <c r="G153" s="37">
        <v>45482</v>
      </c>
      <c r="H153" s="34" t="s">
        <v>135</v>
      </c>
      <c r="I153" s="39" t="s">
        <v>37</v>
      </c>
      <c r="J153" s="34" t="s">
        <v>66</v>
      </c>
      <c r="K153" s="43">
        <v>4000</v>
      </c>
      <c r="L153" s="42">
        <v>45483</v>
      </c>
      <c r="M153" s="39" t="s">
        <v>189</v>
      </c>
      <c r="N153" s="43">
        <f t="shared" si="6"/>
        <v>0</v>
      </c>
      <c r="O153" s="34" t="s">
        <v>40</v>
      </c>
      <c r="Q153" s="40"/>
    </row>
    <row r="154" customFormat="1" customHeight="1" spans="1:17">
      <c r="A154" s="34">
        <v>146</v>
      </c>
      <c r="B154" s="35" t="s">
        <v>386</v>
      </c>
      <c r="C154" s="34" t="s">
        <v>387</v>
      </c>
      <c r="D154" s="34" t="s">
        <v>18</v>
      </c>
      <c r="E154" s="36">
        <v>10000</v>
      </c>
      <c r="F154" s="34">
        <v>1650002494</v>
      </c>
      <c r="G154" s="37">
        <v>45482</v>
      </c>
      <c r="H154" s="34" t="s">
        <v>110</v>
      </c>
      <c r="I154" s="39" t="s">
        <v>321</v>
      </c>
      <c r="J154" s="34" t="s">
        <v>66</v>
      </c>
      <c r="K154" s="43">
        <v>10000</v>
      </c>
      <c r="L154" s="42">
        <v>45483</v>
      </c>
      <c r="M154" s="39" t="s">
        <v>189</v>
      </c>
      <c r="N154" s="43">
        <f t="shared" si="6"/>
        <v>0</v>
      </c>
      <c r="O154" s="39" t="s">
        <v>212</v>
      </c>
      <c r="Q154" s="40"/>
    </row>
    <row r="155" customFormat="1" customHeight="1" spans="1:17">
      <c r="A155" s="34">
        <v>147</v>
      </c>
      <c r="B155" s="35" t="s">
        <v>388</v>
      </c>
      <c r="C155" s="34" t="s">
        <v>389</v>
      </c>
      <c r="D155" s="34" t="s">
        <v>18</v>
      </c>
      <c r="E155" s="36">
        <v>53500</v>
      </c>
      <c r="F155" s="34">
        <v>1650002495</v>
      </c>
      <c r="G155" s="37">
        <v>45482</v>
      </c>
      <c r="H155" s="34" t="s">
        <v>390</v>
      </c>
      <c r="I155" s="39" t="s">
        <v>391</v>
      </c>
      <c r="J155" s="34" t="s">
        <v>66</v>
      </c>
      <c r="K155" s="43">
        <v>53500</v>
      </c>
      <c r="L155" s="42">
        <v>45483</v>
      </c>
      <c r="M155" s="39" t="s">
        <v>189</v>
      </c>
      <c r="N155" s="43">
        <f t="shared" si="6"/>
        <v>0</v>
      </c>
      <c r="O155" s="39" t="s">
        <v>392</v>
      </c>
      <c r="Q155" s="40"/>
    </row>
    <row r="156" customFormat="1" customHeight="1" spans="1:17">
      <c r="A156" s="34">
        <v>148</v>
      </c>
      <c r="B156" s="35" t="s">
        <v>393</v>
      </c>
      <c r="C156" s="34" t="s">
        <v>378</v>
      </c>
      <c r="D156" s="34" t="s">
        <v>394</v>
      </c>
      <c r="E156" s="36">
        <v>10000</v>
      </c>
      <c r="F156" s="34">
        <v>1650001920</v>
      </c>
      <c r="G156" s="37">
        <v>45474</v>
      </c>
      <c r="H156" s="34" t="s">
        <v>110</v>
      </c>
      <c r="I156" s="39" t="s">
        <v>205</v>
      </c>
      <c r="J156" s="34" t="s">
        <v>395</v>
      </c>
      <c r="K156" s="43">
        <v>10000</v>
      </c>
      <c r="L156" s="42">
        <v>45477</v>
      </c>
      <c r="M156" s="39" t="s">
        <v>224</v>
      </c>
      <c r="N156" s="43">
        <f t="shared" si="6"/>
        <v>0</v>
      </c>
      <c r="O156" s="39" t="s">
        <v>380</v>
      </c>
      <c r="Q156" s="40"/>
    </row>
    <row r="157" customFormat="1" customHeight="1" spans="1:17">
      <c r="A157" s="34">
        <v>149</v>
      </c>
      <c r="B157" s="35" t="s">
        <v>396</v>
      </c>
      <c r="C157" s="34" t="s">
        <v>397</v>
      </c>
      <c r="D157" s="34" t="s">
        <v>18</v>
      </c>
      <c r="E157" s="36">
        <v>10000</v>
      </c>
      <c r="F157" s="34">
        <v>1650001959</v>
      </c>
      <c r="G157" s="37">
        <v>45482</v>
      </c>
      <c r="H157" s="34" t="s">
        <v>22</v>
      </c>
      <c r="I157" s="39" t="s">
        <v>243</v>
      </c>
      <c r="J157" s="34" t="s">
        <v>66</v>
      </c>
      <c r="K157" s="43">
        <v>10000</v>
      </c>
      <c r="L157" s="42">
        <v>45483</v>
      </c>
      <c r="M157" s="39" t="s">
        <v>189</v>
      </c>
      <c r="N157" s="43">
        <f t="shared" si="6"/>
        <v>0</v>
      </c>
      <c r="O157" s="39" t="s">
        <v>244</v>
      </c>
      <c r="Q157" s="40"/>
    </row>
    <row r="158" customFormat="1" customHeight="1" spans="1:17">
      <c r="A158" s="34">
        <v>150</v>
      </c>
      <c r="B158" s="35" t="s">
        <v>398</v>
      </c>
      <c r="C158" s="34" t="s">
        <v>66</v>
      </c>
      <c r="D158" s="34" t="s">
        <v>18</v>
      </c>
      <c r="E158" s="36">
        <v>50000</v>
      </c>
      <c r="F158" s="34">
        <v>1650002261</v>
      </c>
      <c r="G158" s="37">
        <v>45483</v>
      </c>
      <c r="H158" s="34" t="s">
        <v>135</v>
      </c>
      <c r="I158" s="39" t="s">
        <v>399</v>
      </c>
      <c r="J158" s="34" t="s">
        <v>66</v>
      </c>
      <c r="K158" s="43">
        <v>50000</v>
      </c>
      <c r="L158" s="42">
        <v>45497</v>
      </c>
      <c r="M158" s="39" t="s">
        <v>33</v>
      </c>
      <c r="N158" s="43">
        <f t="shared" si="6"/>
        <v>0</v>
      </c>
      <c r="O158" s="39" t="s">
        <v>400</v>
      </c>
      <c r="Q158" s="40"/>
    </row>
    <row r="159" customFormat="1" customHeight="1" spans="1:17">
      <c r="A159" s="34">
        <v>151</v>
      </c>
      <c r="B159" s="35" t="s">
        <v>401</v>
      </c>
      <c r="C159" s="34" t="s">
        <v>402</v>
      </c>
      <c r="D159" s="34" t="s">
        <v>18</v>
      </c>
      <c r="E159" s="36">
        <v>2000</v>
      </c>
      <c r="F159" s="34">
        <v>1650002496</v>
      </c>
      <c r="G159" s="37">
        <v>45483</v>
      </c>
      <c r="H159" s="34" t="s">
        <v>135</v>
      </c>
      <c r="I159" s="39" t="s">
        <v>334</v>
      </c>
      <c r="J159" s="34" t="s">
        <v>66</v>
      </c>
      <c r="K159" s="43">
        <v>2000</v>
      </c>
      <c r="L159" s="42">
        <v>45489</v>
      </c>
      <c r="M159" s="39" t="s">
        <v>186</v>
      </c>
      <c r="N159" s="43">
        <f t="shared" si="6"/>
        <v>0</v>
      </c>
      <c r="O159" s="39" t="s">
        <v>336</v>
      </c>
      <c r="Q159" s="40"/>
    </row>
    <row r="160" customFormat="1" customHeight="1" spans="1:17">
      <c r="A160" s="34">
        <v>152</v>
      </c>
      <c r="B160" s="35" t="s">
        <v>403</v>
      </c>
      <c r="C160" s="34" t="s">
        <v>404</v>
      </c>
      <c r="D160" s="34" t="s">
        <v>18</v>
      </c>
      <c r="E160" s="36">
        <v>29510</v>
      </c>
      <c r="F160" s="34">
        <v>1650002168</v>
      </c>
      <c r="G160" s="37">
        <v>45483</v>
      </c>
      <c r="H160" s="34" t="s">
        <v>61</v>
      </c>
      <c r="I160" s="39" t="s">
        <v>405</v>
      </c>
      <c r="J160" s="34" t="s">
        <v>66</v>
      </c>
      <c r="K160" s="43">
        <f>24510+5000</f>
        <v>29510</v>
      </c>
      <c r="L160" s="42">
        <v>45489</v>
      </c>
      <c r="M160" s="39" t="s">
        <v>186</v>
      </c>
      <c r="N160" s="43">
        <f t="shared" si="6"/>
        <v>0</v>
      </c>
      <c r="O160" s="39" t="s">
        <v>406</v>
      </c>
      <c r="Q160" s="40"/>
    </row>
    <row r="161" customFormat="1" customHeight="1" spans="1:17">
      <c r="A161" s="34">
        <v>153</v>
      </c>
      <c r="B161" s="35" t="s">
        <v>407</v>
      </c>
      <c r="C161" s="34" t="s">
        <v>408</v>
      </c>
      <c r="D161" s="34" t="s">
        <v>18</v>
      </c>
      <c r="E161" s="36">
        <v>2000</v>
      </c>
      <c r="F161" s="34">
        <v>1650002497</v>
      </c>
      <c r="G161" s="37">
        <v>45483</v>
      </c>
      <c r="H161" s="34" t="s">
        <v>135</v>
      </c>
      <c r="I161" s="39" t="s">
        <v>334</v>
      </c>
      <c r="J161" s="34" t="s">
        <v>66</v>
      </c>
      <c r="K161" s="43">
        <v>2000</v>
      </c>
      <c r="L161" s="42">
        <v>45489</v>
      </c>
      <c r="M161" s="39" t="s">
        <v>186</v>
      </c>
      <c r="N161" s="43">
        <f t="shared" si="6"/>
        <v>0</v>
      </c>
      <c r="O161" s="39" t="s">
        <v>336</v>
      </c>
      <c r="Q161" s="40"/>
    </row>
    <row r="162" customFormat="1" customHeight="1" spans="1:17">
      <c r="A162" s="34">
        <v>154</v>
      </c>
      <c r="B162" s="65" t="s">
        <v>409</v>
      </c>
      <c r="C162" s="52" t="s">
        <v>408</v>
      </c>
      <c r="D162" s="52" t="s">
        <v>18</v>
      </c>
      <c r="E162" s="54">
        <v>1000</v>
      </c>
      <c r="F162" s="52">
        <v>1650002498</v>
      </c>
      <c r="G162" s="55">
        <v>45483</v>
      </c>
      <c r="H162" s="52" t="s">
        <v>135</v>
      </c>
      <c r="I162" s="53" t="s">
        <v>334</v>
      </c>
      <c r="J162" s="52" t="s">
        <v>66</v>
      </c>
      <c r="K162" s="71">
        <v>1000</v>
      </c>
      <c r="L162" s="74">
        <v>45489</v>
      </c>
      <c r="M162" s="53" t="s">
        <v>186</v>
      </c>
      <c r="N162" s="71">
        <f t="shared" si="6"/>
        <v>0</v>
      </c>
      <c r="O162" s="39" t="s">
        <v>336</v>
      </c>
      <c r="Q162" s="40"/>
    </row>
    <row r="163" s="44" customFormat="1" customHeight="1" spans="1:17">
      <c r="A163" s="34">
        <v>155</v>
      </c>
      <c r="B163" s="34" t="s">
        <v>410</v>
      </c>
      <c r="C163" s="34" t="s">
        <v>66</v>
      </c>
      <c r="D163" s="34" t="s">
        <v>18</v>
      </c>
      <c r="E163" s="36">
        <v>20000</v>
      </c>
      <c r="F163" s="34">
        <v>1650002177</v>
      </c>
      <c r="G163" s="37">
        <v>45484</v>
      </c>
      <c r="H163" s="34" t="s">
        <v>135</v>
      </c>
      <c r="I163" s="53" t="s">
        <v>205</v>
      </c>
      <c r="J163" s="53" t="s">
        <v>411</v>
      </c>
      <c r="K163" s="71">
        <v>50000</v>
      </c>
      <c r="L163" s="74">
        <v>45489</v>
      </c>
      <c r="M163" s="53" t="s">
        <v>186</v>
      </c>
      <c r="N163" s="75">
        <f>SUM(E163:E166)-K163</f>
        <v>0</v>
      </c>
      <c r="O163" s="53" t="s">
        <v>412</v>
      </c>
      <c r="Q163" s="88"/>
    </row>
    <row r="164" s="44" customFormat="1" customHeight="1" spans="1:17">
      <c r="A164" s="34">
        <v>156</v>
      </c>
      <c r="B164" s="34" t="s">
        <v>413</v>
      </c>
      <c r="C164" s="34" t="s">
        <v>66</v>
      </c>
      <c r="D164" s="34" t="s">
        <v>18</v>
      </c>
      <c r="E164" s="36">
        <v>5000</v>
      </c>
      <c r="F164" s="34">
        <v>1650002176</v>
      </c>
      <c r="G164" s="37">
        <v>45484</v>
      </c>
      <c r="H164" s="34" t="s">
        <v>135</v>
      </c>
      <c r="I164" s="57"/>
      <c r="J164" s="57"/>
      <c r="K164" s="72"/>
      <c r="L164" s="77"/>
      <c r="M164" s="57"/>
      <c r="N164" s="76"/>
      <c r="O164" s="57"/>
      <c r="Q164" s="88"/>
    </row>
    <row r="165" s="44" customFormat="1" customHeight="1" spans="1:17">
      <c r="A165" s="34">
        <v>157</v>
      </c>
      <c r="B165" s="34" t="s">
        <v>414</v>
      </c>
      <c r="C165" s="34" t="s">
        <v>66</v>
      </c>
      <c r="D165" s="34" t="s">
        <v>18</v>
      </c>
      <c r="E165" s="36">
        <v>15000</v>
      </c>
      <c r="F165" s="34">
        <v>1650002178</v>
      </c>
      <c r="G165" s="37">
        <v>45484</v>
      </c>
      <c r="H165" s="34" t="s">
        <v>135</v>
      </c>
      <c r="I165" s="57"/>
      <c r="J165" s="57"/>
      <c r="K165" s="72"/>
      <c r="L165" s="77"/>
      <c r="M165" s="57"/>
      <c r="N165" s="76"/>
      <c r="O165" s="57"/>
      <c r="Q165" s="88"/>
    </row>
    <row r="166" s="44" customFormat="1" customHeight="1" spans="1:17">
      <c r="A166" s="34">
        <v>158</v>
      </c>
      <c r="B166" s="34" t="s">
        <v>415</v>
      </c>
      <c r="C166" s="34" t="s">
        <v>66</v>
      </c>
      <c r="D166" s="34" t="s">
        <v>18</v>
      </c>
      <c r="E166" s="36">
        <v>10000</v>
      </c>
      <c r="F166" s="34">
        <v>1650002179</v>
      </c>
      <c r="G166" s="37">
        <v>45484</v>
      </c>
      <c r="H166" s="34" t="s">
        <v>135</v>
      </c>
      <c r="I166" s="61"/>
      <c r="J166" s="61"/>
      <c r="K166" s="72"/>
      <c r="L166" s="79"/>
      <c r="M166" s="61"/>
      <c r="N166" s="78"/>
      <c r="O166" s="61"/>
      <c r="Q166" s="88"/>
    </row>
    <row r="167" customFormat="1" customHeight="1" spans="1:17">
      <c r="A167" s="34">
        <v>159</v>
      </c>
      <c r="B167" s="66" t="s">
        <v>416</v>
      </c>
      <c r="C167" s="60" t="s">
        <v>417</v>
      </c>
      <c r="D167" s="60" t="s">
        <v>18</v>
      </c>
      <c r="E167" s="62">
        <v>10000</v>
      </c>
      <c r="F167" s="60">
        <v>1650002174</v>
      </c>
      <c r="G167" s="63">
        <v>45484</v>
      </c>
      <c r="H167" s="60" t="s">
        <v>135</v>
      </c>
      <c r="I167" s="57" t="s">
        <v>37</v>
      </c>
      <c r="J167" s="57" t="s">
        <v>237</v>
      </c>
      <c r="K167" s="71">
        <v>30000</v>
      </c>
      <c r="L167" s="77">
        <v>45489</v>
      </c>
      <c r="M167" s="57" t="s">
        <v>186</v>
      </c>
      <c r="N167" s="76">
        <f>SUM(E167:E169)-K167</f>
        <v>0</v>
      </c>
      <c r="O167" s="57" t="s">
        <v>40</v>
      </c>
      <c r="Q167" s="40"/>
    </row>
    <row r="168" customFormat="1" customHeight="1" spans="1:17">
      <c r="A168" s="34">
        <v>160</v>
      </c>
      <c r="B168" s="35" t="s">
        <v>418</v>
      </c>
      <c r="C168" s="34" t="s">
        <v>66</v>
      </c>
      <c r="D168" s="34" t="s">
        <v>18</v>
      </c>
      <c r="E168" s="36">
        <v>10000</v>
      </c>
      <c r="F168" s="34">
        <v>1650002180</v>
      </c>
      <c r="G168" s="37">
        <v>45484</v>
      </c>
      <c r="H168" s="34" t="s">
        <v>135</v>
      </c>
      <c r="I168" s="57"/>
      <c r="J168" s="57"/>
      <c r="K168" s="72"/>
      <c r="L168" s="77"/>
      <c r="M168" s="57"/>
      <c r="N168" s="76"/>
      <c r="O168" s="57"/>
      <c r="Q168" s="40"/>
    </row>
    <row r="169" customFormat="1" customHeight="1" spans="1:17">
      <c r="A169" s="34">
        <v>161</v>
      </c>
      <c r="B169" s="35" t="s">
        <v>419</v>
      </c>
      <c r="C169" s="34" t="s">
        <v>66</v>
      </c>
      <c r="D169" s="34" t="s">
        <v>18</v>
      </c>
      <c r="E169" s="36">
        <v>10000</v>
      </c>
      <c r="F169" s="34">
        <v>1650002181</v>
      </c>
      <c r="G169" s="37">
        <v>45484</v>
      </c>
      <c r="H169" s="34" t="s">
        <v>135</v>
      </c>
      <c r="I169" s="61"/>
      <c r="J169" s="61"/>
      <c r="K169" s="72"/>
      <c r="L169" s="79"/>
      <c r="M169" s="61"/>
      <c r="N169" s="78"/>
      <c r="O169" s="61"/>
      <c r="Q169" s="40"/>
    </row>
    <row r="170" customFormat="1" customHeight="1" spans="1:17">
      <c r="A170" s="34">
        <v>162</v>
      </c>
      <c r="B170" s="35" t="s">
        <v>420</v>
      </c>
      <c r="C170" s="34" t="s">
        <v>66</v>
      </c>
      <c r="D170" s="34" t="s">
        <v>18</v>
      </c>
      <c r="E170" s="36">
        <v>10000</v>
      </c>
      <c r="F170" s="34">
        <v>1650002182</v>
      </c>
      <c r="G170" s="37">
        <v>45484</v>
      </c>
      <c r="H170" s="34" t="s">
        <v>135</v>
      </c>
      <c r="I170" s="39" t="s">
        <v>93</v>
      </c>
      <c r="J170" s="34" t="s">
        <v>237</v>
      </c>
      <c r="K170" s="43">
        <v>10000</v>
      </c>
      <c r="L170" s="42">
        <v>45489</v>
      </c>
      <c r="M170" s="39" t="s">
        <v>186</v>
      </c>
      <c r="N170" s="43">
        <f>E170-K170</f>
        <v>0</v>
      </c>
      <c r="O170" s="39" t="s">
        <v>95</v>
      </c>
      <c r="Q170" s="40"/>
    </row>
    <row r="171" customFormat="1" customHeight="1" spans="1:17">
      <c r="A171" s="34">
        <v>163</v>
      </c>
      <c r="B171" s="35" t="s">
        <v>421</v>
      </c>
      <c r="C171" s="34" t="s">
        <v>66</v>
      </c>
      <c r="D171" s="34" t="s">
        <v>18</v>
      </c>
      <c r="E171" s="84">
        <v>10000</v>
      </c>
      <c r="F171" s="34">
        <v>1650002183</v>
      </c>
      <c r="G171" s="37">
        <v>45484</v>
      </c>
      <c r="H171" s="34" t="s">
        <v>135</v>
      </c>
      <c r="I171" s="39" t="s">
        <v>20</v>
      </c>
      <c r="J171" s="34" t="s">
        <v>237</v>
      </c>
      <c r="K171" s="69">
        <v>10000</v>
      </c>
      <c r="L171" s="42">
        <v>45512</v>
      </c>
      <c r="M171" s="39" t="s">
        <v>264</v>
      </c>
      <c r="N171" s="43">
        <f>E171-K171</f>
        <v>0</v>
      </c>
      <c r="O171" s="34" t="s">
        <v>23</v>
      </c>
      <c r="Q171" s="40"/>
    </row>
    <row r="172" customFormat="1" customHeight="1" spans="1:17">
      <c r="A172" s="34">
        <v>164</v>
      </c>
      <c r="B172" s="35" t="s">
        <v>422</v>
      </c>
      <c r="C172" s="34" t="s">
        <v>66</v>
      </c>
      <c r="D172" s="34" t="s">
        <v>18</v>
      </c>
      <c r="E172" s="36">
        <v>5000</v>
      </c>
      <c r="F172" s="34">
        <v>1650002184</v>
      </c>
      <c r="G172" s="37">
        <v>45484</v>
      </c>
      <c r="H172" s="34" t="s">
        <v>135</v>
      </c>
      <c r="I172" s="39" t="s">
        <v>98</v>
      </c>
      <c r="J172" s="34" t="s">
        <v>237</v>
      </c>
      <c r="K172" s="43">
        <v>5000</v>
      </c>
      <c r="L172" s="42">
        <v>45489</v>
      </c>
      <c r="M172" s="39" t="s">
        <v>186</v>
      </c>
      <c r="N172" s="43">
        <f>E172-K172</f>
        <v>0</v>
      </c>
      <c r="O172" s="39" t="s">
        <v>100</v>
      </c>
      <c r="Q172" s="40"/>
    </row>
    <row r="173" customFormat="1" customHeight="1" spans="1:17">
      <c r="A173" s="34">
        <v>165</v>
      </c>
      <c r="B173" s="35" t="s">
        <v>423</v>
      </c>
      <c r="C173" s="34" t="s">
        <v>66</v>
      </c>
      <c r="D173" s="34" t="s">
        <v>18</v>
      </c>
      <c r="E173" s="36">
        <v>5000</v>
      </c>
      <c r="F173" s="34">
        <v>1650002185</v>
      </c>
      <c r="G173" s="37">
        <v>45484</v>
      </c>
      <c r="H173" s="34" t="s">
        <v>135</v>
      </c>
      <c r="I173" s="39" t="s">
        <v>424</v>
      </c>
      <c r="J173" s="34" t="s">
        <v>237</v>
      </c>
      <c r="K173" s="43">
        <v>5000</v>
      </c>
      <c r="L173" s="42">
        <v>45489</v>
      </c>
      <c r="M173" s="39" t="s">
        <v>186</v>
      </c>
      <c r="N173" s="43">
        <f>E173-K173</f>
        <v>0</v>
      </c>
      <c r="O173" s="39" t="s">
        <v>425</v>
      </c>
      <c r="Q173" s="40"/>
    </row>
    <row r="174" customFormat="1" customHeight="1" spans="1:17">
      <c r="A174" s="34">
        <v>166</v>
      </c>
      <c r="B174" s="35" t="s">
        <v>426</v>
      </c>
      <c r="C174" s="34" t="s">
        <v>427</v>
      </c>
      <c r="D174" s="34" t="s">
        <v>18</v>
      </c>
      <c r="E174" s="36">
        <v>2000</v>
      </c>
      <c r="F174" s="34">
        <v>1650002188</v>
      </c>
      <c r="G174" s="37">
        <v>45484</v>
      </c>
      <c r="H174" s="34" t="s">
        <v>61</v>
      </c>
      <c r="I174" s="39" t="s">
        <v>428</v>
      </c>
      <c r="J174" s="34" t="s">
        <v>429</v>
      </c>
      <c r="K174" s="43">
        <v>2000</v>
      </c>
      <c r="L174" s="42">
        <v>45643</v>
      </c>
      <c r="M174" s="39" t="s">
        <v>224</v>
      </c>
      <c r="N174" s="43">
        <f>E174-K174</f>
        <v>0</v>
      </c>
      <c r="O174" s="39" t="s">
        <v>86</v>
      </c>
      <c r="Q174" s="40"/>
    </row>
    <row r="175" customFormat="1" customHeight="1" spans="1:17">
      <c r="A175" s="34">
        <v>167</v>
      </c>
      <c r="B175" s="35" t="s">
        <v>430</v>
      </c>
      <c r="C175" s="34" t="s">
        <v>431</v>
      </c>
      <c r="D175" s="34" t="s">
        <v>18</v>
      </c>
      <c r="E175" s="36">
        <v>12640</v>
      </c>
      <c r="F175" s="34">
        <v>1650002502</v>
      </c>
      <c r="G175" s="37">
        <v>45484</v>
      </c>
      <c r="H175" s="34" t="s">
        <v>135</v>
      </c>
      <c r="I175" s="39" t="s">
        <v>98</v>
      </c>
      <c r="J175" s="34" t="s">
        <v>26</v>
      </c>
      <c r="K175" s="43">
        <v>12640</v>
      </c>
      <c r="L175" s="42">
        <v>45489</v>
      </c>
      <c r="M175" s="39" t="s">
        <v>186</v>
      </c>
      <c r="N175" s="43">
        <f t="shared" ref="N175:N188" si="7">E175-K175</f>
        <v>0</v>
      </c>
      <c r="O175" s="39" t="s">
        <v>100</v>
      </c>
      <c r="Q175" s="40"/>
    </row>
    <row r="176" customFormat="1" customHeight="1" spans="1:17">
      <c r="A176" s="34">
        <v>168</v>
      </c>
      <c r="B176" s="35" t="s">
        <v>432</v>
      </c>
      <c r="C176" s="34" t="s">
        <v>433</v>
      </c>
      <c r="D176" s="34" t="s">
        <v>18</v>
      </c>
      <c r="E176" s="36">
        <v>3950</v>
      </c>
      <c r="F176" s="34">
        <v>1650002190</v>
      </c>
      <c r="G176" s="37">
        <v>45484</v>
      </c>
      <c r="H176" s="34" t="s">
        <v>61</v>
      </c>
      <c r="I176" s="39" t="s">
        <v>434</v>
      </c>
      <c r="J176" s="34" t="s">
        <v>26</v>
      </c>
      <c r="K176" s="43">
        <v>3950</v>
      </c>
      <c r="L176" s="42">
        <v>45489</v>
      </c>
      <c r="M176" s="39" t="s">
        <v>186</v>
      </c>
      <c r="N176" s="43">
        <f t="shared" si="7"/>
        <v>0</v>
      </c>
      <c r="O176" s="39" t="s">
        <v>435</v>
      </c>
      <c r="Q176" s="40"/>
    </row>
    <row r="177" customFormat="1" customHeight="1" spans="1:17">
      <c r="A177" s="34">
        <v>169</v>
      </c>
      <c r="B177" s="35" t="s">
        <v>436</v>
      </c>
      <c r="C177" s="34" t="s">
        <v>437</v>
      </c>
      <c r="D177" s="34" t="s">
        <v>18</v>
      </c>
      <c r="E177" s="36">
        <v>15500</v>
      </c>
      <c r="F177" s="34">
        <v>1650002243</v>
      </c>
      <c r="G177" s="37">
        <v>45484</v>
      </c>
      <c r="H177" s="34" t="s">
        <v>135</v>
      </c>
      <c r="I177" s="39" t="s">
        <v>438</v>
      </c>
      <c r="J177" s="34" t="s">
        <v>439</v>
      </c>
      <c r="K177" s="43">
        <v>15500</v>
      </c>
      <c r="L177" s="42">
        <v>45497</v>
      </c>
      <c r="M177" s="39" t="s">
        <v>33</v>
      </c>
      <c r="N177" s="43">
        <f t="shared" si="7"/>
        <v>0</v>
      </c>
      <c r="O177" s="39" t="s">
        <v>440</v>
      </c>
      <c r="Q177" s="40"/>
    </row>
    <row r="178" customFormat="1" customHeight="1" spans="1:17">
      <c r="A178" s="34">
        <v>170</v>
      </c>
      <c r="B178" s="35" t="s">
        <v>441</v>
      </c>
      <c r="C178" s="34" t="s">
        <v>341</v>
      </c>
      <c r="D178" s="34" t="s">
        <v>18</v>
      </c>
      <c r="E178" s="36">
        <v>10000</v>
      </c>
      <c r="F178" s="34">
        <v>1650002506</v>
      </c>
      <c r="G178" s="37">
        <v>45489</v>
      </c>
      <c r="H178" s="34" t="s">
        <v>263</v>
      </c>
      <c r="I178" s="39" t="s">
        <v>321</v>
      </c>
      <c r="J178" s="34" t="s">
        <v>439</v>
      </c>
      <c r="K178" s="43">
        <v>10000</v>
      </c>
      <c r="L178" s="42">
        <v>45497</v>
      </c>
      <c r="M178" s="39" t="s">
        <v>33</v>
      </c>
      <c r="N178" s="43">
        <f t="shared" si="7"/>
        <v>0</v>
      </c>
      <c r="O178" s="39" t="s">
        <v>212</v>
      </c>
      <c r="Q178" s="40"/>
    </row>
    <row r="179" customFormat="1" customHeight="1" spans="1:17">
      <c r="A179" s="34">
        <v>171</v>
      </c>
      <c r="B179" s="35" t="s">
        <v>442</v>
      </c>
      <c r="C179" s="34" t="s">
        <v>443</v>
      </c>
      <c r="D179" s="34" t="s">
        <v>18</v>
      </c>
      <c r="E179" s="36">
        <v>1000</v>
      </c>
      <c r="F179" s="34">
        <v>1650002507</v>
      </c>
      <c r="G179" s="37">
        <v>45491</v>
      </c>
      <c r="H179" s="34" t="s">
        <v>22</v>
      </c>
      <c r="I179" s="39" t="s">
        <v>71</v>
      </c>
      <c r="J179" s="34" t="s">
        <v>444</v>
      </c>
      <c r="K179" s="43">
        <v>1000</v>
      </c>
      <c r="L179" s="42">
        <v>45497</v>
      </c>
      <c r="M179" s="39" t="s">
        <v>33</v>
      </c>
      <c r="N179" s="43">
        <f t="shared" si="7"/>
        <v>0</v>
      </c>
      <c r="O179" s="39" t="s">
        <v>74</v>
      </c>
      <c r="Q179" s="40"/>
    </row>
    <row r="180" customFormat="1" customHeight="1" spans="1:17">
      <c r="A180" s="34">
        <v>172</v>
      </c>
      <c r="B180" s="35" t="s">
        <v>145</v>
      </c>
      <c r="C180" s="34" t="s">
        <v>445</v>
      </c>
      <c r="D180" s="34" t="s">
        <v>18</v>
      </c>
      <c r="E180" s="36">
        <v>2000</v>
      </c>
      <c r="F180" s="34"/>
      <c r="G180" s="37">
        <v>45492</v>
      </c>
      <c r="H180" s="34" t="s">
        <v>135</v>
      </c>
      <c r="I180" s="39" t="s">
        <v>43</v>
      </c>
      <c r="J180" s="34" t="s">
        <v>66</v>
      </c>
      <c r="K180" s="43">
        <v>2000</v>
      </c>
      <c r="L180" s="42">
        <v>45497</v>
      </c>
      <c r="M180" s="39" t="s">
        <v>33</v>
      </c>
      <c r="N180" s="43">
        <f t="shared" si="7"/>
        <v>0</v>
      </c>
      <c r="O180" s="34" t="s">
        <v>46</v>
      </c>
      <c r="Q180" s="40"/>
    </row>
    <row r="181" customFormat="1" customHeight="1" spans="1:17">
      <c r="A181" s="34">
        <v>173</v>
      </c>
      <c r="B181" s="35" t="s">
        <v>317</v>
      </c>
      <c r="C181" s="34" t="s">
        <v>446</v>
      </c>
      <c r="D181" s="34" t="s">
        <v>18</v>
      </c>
      <c r="E181" s="36">
        <v>10000</v>
      </c>
      <c r="F181" s="34">
        <v>1650002216</v>
      </c>
      <c r="G181" s="37">
        <v>45495</v>
      </c>
      <c r="H181" s="34" t="s">
        <v>135</v>
      </c>
      <c r="I181" s="39" t="s">
        <v>447</v>
      </c>
      <c r="J181" s="34" t="s">
        <v>353</v>
      </c>
      <c r="K181" s="43">
        <v>10000</v>
      </c>
      <c r="L181" s="42">
        <v>45497</v>
      </c>
      <c r="M181" s="39" t="s">
        <v>33</v>
      </c>
      <c r="N181" s="43">
        <f t="shared" si="7"/>
        <v>0</v>
      </c>
      <c r="O181" s="39" t="s">
        <v>448</v>
      </c>
      <c r="Q181" s="40"/>
    </row>
    <row r="182" customFormat="1" customHeight="1" spans="1:17">
      <c r="A182" s="34">
        <v>174</v>
      </c>
      <c r="B182" s="35" t="s">
        <v>449</v>
      </c>
      <c r="C182" s="34" t="s">
        <v>450</v>
      </c>
      <c r="D182" s="34" t="s">
        <v>18</v>
      </c>
      <c r="E182" s="36">
        <v>14900</v>
      </c>
      <c r="F182" s="34">
        <v>1650002509</v>
      </c>
      <c r="G182" s="37">
        <v>45496</v>
      </c>
      <c r="H182" s="34" t="s">
        <v>135</v>
      </c>
      <c r="I182" s="39" t="s">
        <v>438</v>
      </c>
      <c r="J182" s="34" t="s">
        <v>66</v>
      </c>
      <c r="K182" s="43">
        <v>14900</v>
      </c>
      <c r="L182" s="42">
        <v>45497</v>
      </c>
      <c r="M182" s="39" t="s">
        <v>33</v>
      </c>
      <c r="N182" s="43">
        <f t="shared" si="7"/>
        <v>0</v>
      </c>
      <c r="O182" s="39" t="s">
        <v>440</v>
      </c>
      <c r="Q182" s="40"/>
    </row>
    <row r="183" customFormat="1" customHeight="1" spans="1:17">
      <c r="A183" s="34">
        <v>175</v>
      </c>
      <c r="B183" s="35" t="s">
        <v>451</v>
      </c>
      <c r="C183" s="34" t="s">
        <v>452</v>
      </c>
      <c r="D183" s="34" t="s">
        <v>18</v>
      </c>
      <c r="E183" s="36">
        <v>30000</v>
      </c>
      <c r="F183" s="34">
        <v>1650002223</v>
      </c>
      <c r="G183" s="37">
        <v>45498</v>
      </c>
      <c r="H183" s="34" t="s">
        <v>110</v>
      </c>
      <c r="I183" s="39" t="s">
        <v>205</v>
      </c>
      <c r="J183" s="34" t="s">
        <v>453</v>
      </c>
      <c r="K183" s="43">
        <v>30000</v>
      </c>
      <c r="L183" s="42">
        <v>45503</v>
      </c>
      <c r="M183" s="39" t="s">
        <v>170</v>
      </c>
      <c r="N183" s="43">
        <f t="shared" si="7"/>
        <v>0</v>
      </c>
      <c r="O183" s="39" t="s">
        <v>454</v>
      </c>
      <c r="Q183" s="40"/>
    </row>
    <row r="184" customFormat="1" customHeight="1" spans="1:17">
      <c r="A184" s="34">
        <v>176</v>
      </c>
      <c r="B184" s="35" t="s">
        <v>455</v>
      </c>
      <c r="C184" s="34" t="s">
        <v>456</v>
      </c>
      <c r="D184" s="34" t="s">
        <v>18</v>
      </c>
      <c r="E184" s="36">
        <v>37600</v>
      </c>
      <c r="F184" s="34">
        <v>1650002225</v>
      </c>
      <c r="G184" s="37">
        <v>45499</v>
      </c>
      <c r="H184" s="34" t="s">
        <v>61</v>
      </c>
      <c r="I184" s="39" t="s">
        <v>248</v>
      </c>
      <c r="J184" s="34" t="s">
        <v>66</v>
      </c>
      <c r="K184" s="43">
        <v>37600</v>
      </c>
      <c r="L184" s="42">
        <v>45503</v>
      </c>
      <c r="M184" s="39" t="s">
        <v>170</v>
      </c>
      <c r="N184" s="43">
        <f t="shared" si="7"/>
        <v>0</v>
      </c>
      <c r="O184" s="39" t="s">
        <v>249</v>
      </c>
      <c r="Q184" s="40"/>
    </row>
    <row r="185" customFormat="1" customHeight="1" spans="1:17">
      <c r="A185" s="34">
        <v>177</v>
      </c>
      <c r="B185" s="35" t="s">
        <v>457</v>
      </c>
      <c r="C185" s="34" t="s">
        <v>456</v>
      </c>
      <c r="D185" s="34" t="s">
        <v>18</v>
      </c>
      <c r="E185" s="36">
        <v>20000</v>
      </c>
      <c r="F185" s="34">
        <v>1650002225</v>
      </c>
      <c r="G185" s="37">
        <v>45499</v>
      </c>
      <c r="H185" s="34" t="s">
        <v>61</v>
      </c>
      <c r="I185" s="39" t="s">
        <v>248</v>
      </c>
      <c r="J185" s="34" t="s">
        <v>66</v>
      </c>
      <c r="K185" s="43">
        <v>20000</v>
      </c>
      <c r="L185" s="42">
        <v>45503</v>
      </c>
      <c r="M185" s="39" t="s">
        <v>170</v>
      </c>
      <c r="N185" s="43">
        <f t="shared" si="7"/>
        <v>0</v>
      </c>
      <c r="O185" s="39" t="s">
        <v>249</v>
      </c>
      <c r="Q185" s="40"/>
    </row>
    <row r="186" customFormat="1" customHeight="1" spans="1:17">
      <c r="A186" s="34">
        <v>178</v>
      </c>
      <c r="B186" s="35" t="s">
        <v>145</v>
      </c>
      <c r="C186" s="34" t="s">
        <v>458</v>
      </c>
      <c r="D186" s="34" t="s">
        <v>18</v>
      </c>
      <c r="E186" s="36">
        <v>50000</v>
      </c>
      <c r="F186" s="34"/>
      <c r="G186" s="37">
        <v>45499</v>
      </c>
      <c r="H186" s="34" t="s">
        <v>61</v>
      </c>
      <c r="I186" s="39" t="s">
        <v>459</v>
      </c>
      <c r="J186" s="34" t="s">
        <v>66</v>
      </c>
      <c r="K186" s="43">
        <v>50000</v>
      </c>
      <c r="L186" s="42">
        <v>45503</v>
      </c>
      <c r="M186" s="39" t="s">
        <v>170</v>
      </c>
      <c r="N186" s="43">
        <f t="shared" si="7"/>
        <v>0</v>
      </c>
      <c r="O186" s="39" t="s">
        <v>460</v>
      </c>
      <c r="Q186" s="40"/>
    </row>
    <row r="187" customFormat="1" customHeight="1" spans="1:17">
      <c r="A187" s="34">
        <v>179</v>
      </c>
      <c r="B187" s="35" t="s">
        <v>145</v>
      </c>
      <c r="C187" s="34" t="s">
        <v>461</v>
      </c>
      <c r="D187" s="34" t="s">
        <v>18</v>
      </c>
      <c r="E187" s="36">
        <v>40000</v>
      </c>
      <c r="F187" s="34"/>
      <c r="G187" s="37">
        <v>45499</v>
      </c>
      <c r="H187" s="34" t="s">
        <v>61</v>
      </c>
      <c r="I187" s="39" t="s">
        <v>462</v>
      </c>
      <c r="J187" s="34" t="s">
        <v>66</v>
      </c>
      <c r="K187" s="43">
        <v>40000</v>
      </c>
      <c r="L187" s="42">
        <v>45503</v>
      </c>
      <c r="M187" s="39" t="s">
        <v>170</v>
      </c>
      <c r="N187" s="43">
        <f t="shared" si="7"/>
        <v>0</v>
      </c>
      <c r="O187" s="39" t="s">
        <v>463</v>
      </c>
      <c r="Q187" s="40"/>
    </row>
    <row r="188" customFormat="1" customHeight="1" spans="1:17">
      <c r="A188" s="34">
        <v>180</v>
      </c>
      <c r="B188" s="35" t="s">
        <v>464</v>
      </c>
      <c r="C188" s="34" t="s">
        <v>465</v>
      </c>
      <c r="D188" s="34" t="s">
        <v>18</v>
      </c>
      <c r="E188" s="36">
        <v>10000</v>
      </c>
      <c r="F188" s="34">
        <v>1650001957</v>
      </c>
      <c r="G188" s="37">
        <v>45482</v>
      </c>
      <c r="H188" s="34" t="s">
        <v>22</v>
      </c>
      <c r="I188" s="39" t="s">
        <v>466</v>
      </c>
      <c r="J188" s="34" t="s">
        <v>66</v>
      </c>
      <c r="K188" s="43">
        <v>10000</v>
      </c>
      <c r="L188" s="42">
        <v>45483</v>
      </c>
      <c r="M188" s="39" t="s">
        <v>189</v>
      </c>
      <c r="N188" s="43">
        <f t="shared" si="7"/>
        <v>0</v>
      </c>
      <c r="O188" s="39" t="s">
        <v>467</v>
      </c>
      <c r="Q188" s="40"/>
    </row>
    <row r="189" customFormat="1" customHeight="1" spans="1:17">
      <c r="A189" s="34">
        <v>181</v>
      </c>
      <c r="B189" s="35" t="s">
        <v>468</v>
      </c>
      <c r="C189" s="34" t="s">
        <v>469</v>
      </c>
      <c r="D189" s="34" t="s">
        <v>18</v>
      </c>
      <c r="E189" s="36">
        <v>2000</v>
      </c>
      <c r="F189" s="34">
        <v>1650002202</v>
      </c>
      <c r="G189" s="37">
        <v>45478</v>
      </c>
      <c r="H189" s="34" t="s">
        <v>263</v>
      </c>
      <c r="I189" s="53" t="s">
        <v>210</v>
      </c>
      <c r="J189" s="52" t="s">
        <v>66</v>
      </c>
      <c r="K189" s="71">
        <v>15000</v>
      </c>
      <c r="L189" s="74">
        <v>45525</v>
      </c>
      <c r="M189" s="53" t="s">
        <v>211</v>
      </c>
      <c r="N189" s="71">
        <f>SUM(E189:E197)-K189</f>
        <v>0</v>
      </c>
      <c r="O189" s="53" t="s">
        <v>212</v>
      </c>
      <c r="Q189" s="40"/>
    </row>
    <row r="190" customFormat="1" customHeight="1" spans="1:17">
      <c r="A190" s="34">
        <v>182</v>
      </c>
      <c r="B190" s="35" t="s">
        <v>470</v>
      </c>
      <c r="C190" s="34" t="s">
        <v>469</v>
      </c>
      <c r="D190" s="34" t="s">
        <v>18</v>
      </c>
      <c r="E190" s="36">
        <v>2000</v>
      </c>
      <c r="F190" s="34">
        <v>1650002203</v>
      </c>
      <c r="G190" s="37">
        <v>45478</v>
      </c>
      <c r="H190" s="34" t="s">
        <v>263</v>
      </c>
      <c r="I190" s="57"/>
      <c r="J190" s="56"/>
      <c r="K190" s="72"/>
      <c r="L190" s="77"/>
      <c r="M190" s="57"/>
      <c r="N190" s="72"/>
      <c r="O190" s="57"/>
      <c r="Q190" s="40"/>
    </row>
    <row r="191" customFormat="1" customHeight="1" spans="1:17">
      <c r="A191" s="34">
        <v>183</v>
      </c>
      <c r="B191" s="35" t="s">
        <v>471</v>
      </c>
      <c r="C191" s="34" t="s">
        <v>469</v>
      </c>
      <c r="D191" s="34" t="s">
        <v>18</v>
      </c>
      <c r="E191" s="36">
        <v>2000</v>
      </c>
      <c r="F191" s="34">
        <v>1650002204</v>
      </c>
      <c r="G191" s="37">
        <v>45478</v>
      </c>
      <c r="H191" s="34" t="s">
        <v>263</v>
      </c>
      <c r="I191" s="57"/>
      <c r="J191" s="56"/>
      <c r="K191" s="72"/>
      <c r="L191" s="77"/>
      <c r="M191" s="57"/>
      <c r="N191" s="72"/>
      <c r="O191" s="57"/>
      <c r="Q191" s="40"/>
    </row>
    <row r="192" customFormat="1" customHeight="1" spans="1:17">
      <c r="A192" s="34">
        <v>184</v>
      </c>
      <c r="B192" s="35" t="s">
        <v>472</v>
      </c>
      <c r="C192" s="34" t="s">
        <v>469</v>
      </c>
      <c r="D192" s="34" t="s">
        <v>18</v>
      </c>
      <c r="E192" s="36">
        <v>2000</v>
      </c>
      <c r="F192" s="34">
        <v>1650002205</v>
      </c>
      <c r="G192" s="37">
        <v>45478</v>
      </c>
      <c r="H192" s="34" t="s">
        <v>263</v>
      </c>
      <c r="I192" s="57"/>
      <c r="J192" s="56"/>
      <c r="K192" s="72"/>
      <c r="L192" s="77"/>
      <c r="M192" s="57"/>
      <c r="N192" s="72"/>
      <c r="O192" s="57"/>
      <c r="Q192" s="40"/>
    </row>
    <row r="193" customFormat="1" customHeight="1" spans="1:17">
      <c r="A193" s="34">
        <v>185</v>
      </c>
      <c r="B193" s="35" t="s">
        <v>473</v>
      </c>
      <c r="C193" s="34" t="s">
        <v>469</v>
      </c>
      <c r="D193" s="34" t="s">
        <v>18</v>
      </c>
      <c r="E193" s="36">
        <v>1000</v>
      </c>
      <c r="F193" s="34">
        <v>1650002206</v>
      </c>
      <c r="G193" s="37">
        <v>45478</v>
      </c>
      <c r="H193" s="34" t="s">
        <v>263</v>
      </c>
      <c r="I193" s="57"/>
      <c r="J193" s="56"/>
      <c r="K193" s="72"/>
      <c r="L193" s="77"/>
      <c r="M193" s="57"/>
      <c r="N193" s="72"/>
      <c r="O193" s="57"/>
      <c r="Q193" s="40"/>
    </row>
    <row r="194" customFormat="1" customHeight="1" spans="1:17">
      <c r="A194" s="34">
        <v>186</v>
      </c>
      <c r="B194" s="35" t="s">
        <v>474</v>
      </c>
      <c r="C194" s="34" t="s">
        <v>469</v>
      </c>
      <c r="D194" s="34" t="s">
        <v>18</v>
      </c>
      <c r="E194" s="36">
        <v>1000</v>
      </c>
      <c r="F194" s="34">
        <v>1650002207</v>
      </c>
      <c r="G194" s="37">
        <v>45478</v>
      </c>
      <c r="H194" s="34" t="s">
        <v>263</v>
      </c>
      <c r="I194" s="57"/>
      <c r="J194" s="56"/>
      <c r="K194" s="72"/>
      <c r="L194" s="77"/>
      <c r="M194" s="57"/>
      <c r="N194" s="72"/>
      <c r="O194" s="57"/>
      <c r="Q194" s="40"/>
    </row>
    <row r="195" customFormat="1" customHeight="1" spans="1:17">
      <c r="A195" s="34">
        <v>187</v>
      </c>
      <c r="B195" s="35" t="s">
        <v>475</v>
      </c>
      <c r="C195" s="34" t="s">
        <v>469</v>
      </c>
      <c r="D195" s="34" t="s">
        <v>18</v>
      </c>
      <c r="E195" s="36">
        <v>2000</v>
      </c>
      <c r="F195" s="34">
        <v>1650002208</v>
      </c>
      <c r="G195" s="37">
        <v>45478</v>
      </c>
      <c r="H195" s="34" t="s">
        <v>263</v>
      </c>
      <c r="I195" s="57"/>
      <c r="J195" s="56"/>
      <c r="K195" s="72"/>
      <c r="L195" s="77"/>
      <c r="M195" s="57"/>
      <c r="N195" s="72"/>
      <c r="O195" s="57"/>
      <c r="Q195" s="40"/>
    </row>
    <row r="196" customFormat="1" customHeight="1" spans="1:17">
      <c r="A196" s="34">
        <v>188</v>
      </c>
      <c r="B196" s="35" t="s">
        <v>476</v>
      </c>
      <c r="C196" s="34" t="s">
        <v>469</v>
      </c>
      <c r="D196" s="34" t="s">
        <v>18</v>
      </c>
      <c r="E196" s="36">
        <v>2000</v>
      </c>
      <c r="F196" s="34">
        <v>1650002209</v>
      </c>
      <c r="G196" s="37">
        <v>45478</v>
      </c>
      <c r="H196" s="34" t="s">
        <v>263</v>
      </c>
      <c r="I196" s="57"/>
      <c r="J196" s="56"/>
      <c r="K196" s="72"/>
      <c r="L196" s="77"/>
      <c r="M196" s="57"/>
      <c r="N196" s="72"/>
      <c r="O196" s="57"/>
      <c r="Q196" s="40"/>
    </row>
    <row r="197" customFormat="1" customHeight="1" spans="1:17">
      <c r="A197" s="34">
        <v>189</v>
      </c>
      <c r="B197" s="35" t="s">
        <v>477</v>
      </c>
      <c r="C197" s="34" t="s">
        <v>469</v>
      </c>
      <c r="D197" s="34" t="s">
        <v>18</v>
      </c>
      <c r="E197" s="36">
        <v>1000</v>
      </c>
      <c r="F197" s="34">
        <v>1650002526</v>
      </c>
      <c r="G197" s="37">
        <v>45478</v>
      </c>
      <c r="H197" s="34" t="s">
        <v>263</v>
      </c>
      <c r="I197" s="61"/>
      <c r="J197" s="60"/>
      <c r="K197" s="73"/>
      <c r="L197" s="79"/>
      <c r="M197" s="61"/>
      <c r="N197" s="73"/>
      <c r="O197" s="61"/>
      <c r="Q197" s="40"/>
    </row>
    <row r="198" customFormat="1" customHeight="1" spans="1:17">
      <c r="A198" s="34">
        <v>190</v>
      </c>
      <c r="B198" s="35" t="s">
        <v>191</v>
      </c>
      <c r="C198" s="34" t="s">
        <v>478</v>
      </c>
      <c r="D198" s="34" t="s">
        <v>18</v>
      </c>
      <c r="E198" s="36">
        <v>295000</v>
      </c>
      <c r="F198" s="34">
        <v>1650002220</v>
      </c>
      <c r="G198" s="37">
        <v>45496</v>
      </c>
      <c r="H198" s="34" t="s">
        <v>479</v>
      </c>
      <c r="I198" s="39" t="s">
        <v>480</v>
      </c>
      <c r="J198" s="34" t="s">
        <v>66</v>
      </c>
      <c r="K198" s="43">
        <f>60000+50000+30000+85000+50000+20000</f>
        <v>295000</v>
      </c>
      <c r="L198" s="42">
        <v>45503</v>
      </c>
      <c r="M198" s="39" t="s">
        <v>479</v>
      </c>
      <c r="N198" s="43">
        <f t="shared" ref="N198:N211" si="8">E198-K198</f>
        <v>0</v>
      </c>
      <c r="O198" s="39" t="s">
        <v>481</v>
      </c>
      <c r="Q198" s="40"/>
    </row>
    <row r="199" customFormat="1" customHeight="1" spans="1:17">
      <c r="A199" s="34">
        <v>191</v>
      </c>
      <c r="B199" s="35" t="s">
        <v>191</v>
      </c>
      <c r="C199" s="34" t="s">
        <v>482</v>
      </c>
      <c r="D199" s="34" t="s">
        <v>18</v>
      </c>
      <c r="E199" s="36">
        <v>50000</v>
      </c>
      <c r="F199" s="34">
        <v>1650002189</v>
      </c>
      <c r="G199" s="37">
        <v>45485</v>
      </c>
      <c r="H199" s="34" t="s">
        <v>197</v>
      </c>
      <c r="I199" s="39" t="s">
        <v>483</v>
      </c>
      <c r="J199" s="34" t="s">
        <v>66</v>
      </c>
      <c r="K199" s="43">
        <v>50000</v>
      </c>
      <c r="L199" s="42">
        <v>45504</v>
      </c>
      <c r="M199" s="39" t="s">
        <v>197</v>
      </c>
      <c r="N199" s="43">
        <f t="shared" si="8"/>
        <v>0</v>
      </c>
      <c r="O199" s="39" t="s">
        <v>484</v>
      </c>
      <c r="Q199" s="40"/>
    </row>
    <row r="200" customFormat="1" customHeight="1" spans="1:17">
      <c r="A200" s="34">
        <v>192</v>
      </c>
      <c r="B200" s="35" t="s">
        <v>191</v>
      </c>
      <c r="C200" s="34" t="s">
        <v>478</v>
      </c>
      <c r="D200" s="34" t="s">
        <v>18</v>
      </c>
      <c r="E200" s="36">
        <v>55000</v>
      </c>
      <c r="F200" s="34">
        <v>1650002218</v>
      </c>
      <c r="G200" s="37">
        <v>45496</v>
      </c>
      <c r="H200" s="34" t="s">
        <v>485</v>
      </c>
      <c r="I200" s="39" t="s">
        <v>428</v>
      </c>
      <c r="J200" s="34" t="s">
        <v>66</v>
      </c>
      <c r="K200" s="43">
        <v>55000</v>
      </c>
      <c r="L200" s="42">
        <v>45525</v>
      </c>
      <c r="M200" s="39" t="s">
        <v>99</v>
      </c>
      <c r="N200" s="43">
        <f t="shared" si="8"/>
        <v>0</v>
      </c>
      <c r="O200" s="39" t="s">
        <v>86</v>
      </c>
      <c r="Q200" s="40"/>
    </row>
    <row r="201" customFormat="1" customHeight="1" spans="1:17">
      <c r="A201" s="34">
        <v>193</v>
      </c>
      <c r="B201" s="35" t="s">
        <v>486</v>
      </c>
      <c r="C201" s="34" t="s">
        <v>487</v>
      </c>
      <c r="D201" s="34" t="s">
        <v>18</v>
      </c>
      <c r="E201" s="36">
        <v>30000</v>
      </c>
      <c r="F201" s="34">
        <v>1650002246</v>
      </c>
      <c r="G201" s="37">
        <v>45505</v>
      </c>
      <c r="H201" s="34" t="s">
        <v>113</v>
      </c>
      <c r="I201" s="39" t="s">
        <v>205</v>
      </c>
      <c r="J201" s="39" t="s">
        <v>488</v>
      </c>
      <c r="K201" s="43">
        <v>30000</v>
      </c>
      <c r="L201" s="42">
        <v>45519</v>
      </c>
      <c r="M201" s="39" t="s">
        <v>211</v>
      </c>
      <c r="N201" s="43">
        <f t="shared" si="8"/>
        <v>0</v>
      </c>
      <c r="O201" s="39" t="s">
        <v>489</v>
      </c>
      <c r="Q201" s="40"/>
    </row>
    <row r="202" customFormat="1" customHeight="1" spans="1:17">
      <c r="A202" s="34">
        <v>194</v>
      </c>
      <c r="B202" s="35" t="s">
        <v>145</v>
      </c>
      <c r="C202" s="34" t="s">
        <v>490</v>
      </c>
      <c r="D202" s="34" t="s">
        <v>18</v>
      </c>
      <c r="E202" s="36">
        <v>295000</v>
      </c>
      <c r="F202" s="34"/>
      <c r="G202" s="37">
        <v>45505</v>
      </c>
      <c r="H202" s="34" t="s">
        <v>113</v>
      </c>
      <c r="I202" s="39" t="s">
        <v>205</v>
      </c>
      <c r="J202" s="39" t="s">
        <v>491</v>
      </c>
      <c r="K202" s="43">
        <v>295000</v>
      </c>
      <c r="L202" s="42">
        <v>45520</v>
      </c>
      <c r="M202" s="39" t="s">
        <v>211</v>
      </c>
      <c r="N202" s="43">
        <f t="shared" si="8"/>
        <v>0</v>
      </c>
      <c r="O202" s="39" t="s">
        <v>492</v>
      </c>
      <c r="Q202" s="40"/>
    </row>
    <row r="203" customFormat="1" customHeight="1" spans="1:17">
      <c r="A203" s="34">
        <v>195</v>
      </c>
      <c r="B203" s="35" t="s">
        <v>145</v>
      </c>
      <c r="C203" s="34" t="s">
        <v>493</v>
      </c>
      <c r="D203" s="34" t="s">
        <v>18</v>
      </c>
      <c r="E203" s="36">
        <v>20000</v>
      </c>
      <c r="F203" s="34"/>
      <c r="G203" s="37">
        <v>45505</v>
      </c>
      <c r="H203" s="34" t="s">
        <v>113</v>
      </c>
      <c r="I203" s="39" t="s">
        <v>494</v>
      </c>
      <c r="J203" s="34" t="s">
        <v>66</v>
      </c>
      <c r="K203" s="43">
        <v>20000</v>
      </c>
      <c r="L203" s="42">
        <v>45525</v>
      </c>
      <c r="M203" s="39" t="s">
        <v>211</v>
      </c>
      <c r="N203" s="43">
        <f t="shared" si="8"/>
        <v>0</v>
      </c>
      <c r="O203" s="39" t="s">
        <v>495</v>
      </c>
      <c r="Q203" s="40"/>
    </row>
    <row r="204" customFormat="1" customHeight="1" spans="1:17">
      <c r="A204" s="34">
        <v>196</v>
      </c>
      <c r="B204" s="35" t="s">
        <v>145</v>
      </c>
      <c r="C204" s="34" t="s">
        <v>496</v>
      </c>
      <c r="D204" s="34" t="s">
        <v>18</v>
      </c>
      <c r="E204" s="83">
        <v>100000</v>
      </c>
      <c r="F204" s="34"/>
      <c r="G204" s="37">
        <v>45505</v>
      </c>
      <c r="H204" s="34" t="s">
        <v>113</v>
      </c>
      <c r="I204" s="39" t="s">
        <v>497</v>
      </c>
      <c r="J204" s="34" t="s">
        <v>498</v>
      </c>
      <c r="K204" s="86">
        <f>50000+50000</f>
        <v>100000</v>
      </c>
      <c r="L204" s="42">
        <v>45512</v>
      </c>
      <c r="M204" s="39" t="s">
        <v>264</v>
      </c>
      <c r="N204" s="43">
        <f t="shared" si="8"/>
        <v>0</v>
      </c>
      <c r="O204" s="34" t="s">
        <v>499</v>
      </c>
      <c r="Q204" s="40"/>
    </row>
    <row r="205" customFormat="1" customHeight="1" spans="1:17">
      <c r="A205" s="34">
        <v>197</v>
      </c>
      <c r="B205" s="35" t="s">
        <v>500</v>
      </c>
      <c r="C205" s="34" t="s">
        <v>66</v>
      </c>
      <c r="D205" s="34" t="s">
        <v>18</v>
      </c>
      <c r="E205" s="36">
        <v>10000</v>
      </c>
      <c r="F205" s="34">
        <v>1650002253</v>
      </c>
      <c r="G205" s="37">
        <v>45509</v>
      </c>
      <c r="H205" s="34" t="s">
        <v>113</v>
      </c>
      <c r="I205" s="39" t="s">
        <v>501</v>
      </c>
      <c r="J205" s="34" t="s">
        <v>237</v>
      </c>
      <c r="K205" s="43">
        <v>10000</v>
      </c>
      <c r="L205" s="42">
        <v>45512</v>
      </c>
      <c r="M205" s="39" t="s">
        <v>264</v>
      </c>
      <c r="N205" s="43">
        <f t="shared" si="8"/>
        <v>0</v>
      </c>
      <c r="O205" s="39" t="s">
        <v>502</v>
      </c>
      <c r="Q205" s="40"/>
    </row>
    <row r="206" customFormat="1" customHeight="1" spans="1:17">
      <c r="A206" s="34">
        <v>198</v>
      </c>
      <c r="B206" s="35" t="s">
        <v>503</v>
      </c>
      <c r="C206" s="34" t="s">
        <v>26</v>
      </c>
      <c r="D206" s="34" t="s">
        <v>18</v>
      </c>
      <c r="E206" s="36">
        <v>50000</v>
      </c>
      <c r="F206" s="34">
        <v>1650002292</v>
      </c>
      <c r="G206" s="37">
        <v>45586</v>
      </c>
      <c r="H206" s="34" t="s">
        <v>113</v>
      </c>
      <c r="I206" s="39" t="s">
        <v>504</v>
      </c>
      <c r="J206" s="34" t="s">
        <v>505</v>
      </c>
      <c r="K206" s="43">
        <v>50000</v>
      </c>
      <c r="L206" s="42">
        <v>45600</v>
      </c>
      <c r="M206" s="39" t="s">
        <v>99</v>
      </c>
      <c r="N206" s="43">
        <f t="shared" si="8"/>
        <v>0</v>
      </c>
      <c r="O206" s="39" t="s">
        <v>425</v>
      </c>
      <c r="Q206" s="40"/>
    </row>
    <row r="207" customFormat="1" customHeight="1" spans="1:17">
      <c r="A207" s="34">
        <v>199</v>
      </c>
      <c r="B207" s="35" t="s">
        <v>506</v>
      </c>
      <c r="C207" s="34" t="s">
        <v>507</v>
      </c>
      <c r="D207" s="34" t="s">
        <v>18</v>
      </c>
      <c r="E207" s="36">
        <v>40000</v>
      </c>
      <c r="F207" s="34">
        <v>1650002535</v>
      </c>
      <c r="G207" s="37">
        <v>45590</v>
      </c>
      <c r="H207" s="34" t="s">
        <v>113</v>
      </c>
      <c r="I207" s="39" t="s">
        <v>504</v>
      </c>
      <c r="J207" s="34" t="s">
        <v>508</v>
      </c>
      <c r="K207" s="43">
        <v>40000</v>
      </c>
      <c r="L207" s="42">
        <v>45600</v>
      </c>
      <c r="M207" s="39" t="s">
        <v>99</v>
      </c>
      <c r="N207" s="43">
        <f t="shared" si="8"/>
        <v>0</v>
      </c>
      <c r="O207" s="39" t="s">
        <v>425</v>
      </c>
      <c r="Q207" s="40"/>
    </row>
    <row r="208" customFormat="1" customHeight="1" spans="1:17">
      <c r="A208" s="34">
        <v>200</v>
      </c>
      <c r="B208" s="35" t="s">
        <v>509</v>
      </c>
      <c r="C208" s="34" t="s">
        <v>510</v>
      </c>
      <c r="D208" s="34" t="s">
        <v>18</v>
      </c>
      <c r="E208" s="36">
        <v>50000</v>
      </c>
      <c r="F208" s="34"/>
      <c r="G208" s="37">
        <v>45604</v>
      </c>
      <c r="H208" s="34" t="s">
        <v>113</v>
      </c>
      <c r="I208" s="39" t="s">
        <v>504</v>
      </c>
      <c r="J208" s="34" t="s">
        <v>505</v>
      </c>
      <c r="K208" s="43">
        <v>50000</v>
      </c>
      <c r="L208" s="42">
        <v>45611</v>
      </c>
      <c r="M208" s="39" t="s">
        <v>99</v>
      </c>
      <c r="N208" s="43">
        <f t="shared" si="8"/>
        <v>0</v>
      </c>
      <c r="O208" s="39" t="s">
        <v>425</v>
      </c>
      <c r="Q208" s="40"/>
    </row>
    <row r="209" s="45" customFormat="1" customHeight="1" spans="1:17">
      <c r="A209" s="41">
        <v>201</v>
      </c>
      <c r="B209" s="64" t="s">
        <v>511</v>
      </c>
      <c r="C209" s="41" t="s">
        <v>512</v>
      </c>
      <c r="D209" s="41" t="s">
        <v>18</v>
      </c>
      <c r="E209" s="83">
        <v>20000</v>
      </c>
      <c r="F209" s="41">
        <v>1650002302</v>
      </c>
      <c r="G209" s="89">
        <v>45650</v>
      </c>
      <c r="H209" s="41" t="s">
        <v>264</v>
      </c>
      <c r="I209" s="90" t="s">
        <v>513</v>
      </c>
      <c r="J209" s="41" t="s">
        <v>514</v>
      </c>
      <c r="K209" s="69">
        <v>20000</v>
      </c>
      <c r="L209" s="91">
        <v>45652</v>
      </c>
      <c r="M209" s="90" t="s">
        <v>224</v>
      </c>
      <c r="N209" s="69">
        <f t="shared" si="8"/>
        <v>0</v>
      </c>
      <c r="O209" s="41" t="s">
        <v>23</v>
      </c>
      <c r="Q209" s="98"/>
    </row>
    <row r="210" s="45" customFormat="1" customHeight="1" spans="1:17">
      <c r="A210" s="41">
        <v>202</v>
      </c>
      <c r="B210" s="64" t="s">
        <v>145</v>
      </c>
      <c r="C210" s="41" t="s">
        <v>515</v>
      </c>
      <c r="D210" s="41" t="s">
        <v>18</v>
      </c>
      <c r="E210" s="83">
        <v>50000</v>
      </c>
      <c r="F210" s="41"/>
      <c r="G210" s="89">
        <v>45651</v>
      </c>
      <c r="H210" s="41" t="s">
        <v>264</v>
      </c>
      <c r="I210" s="90" t="s">
        <v>513</v>
      </c>
      <c r="J210" s="41" t="s">
        <v>516</v>
      </c>
      <c r="K210" s="69">
        <v>50000</v>
      </c>
      <c r="L210" s="91">
        <v>45652</v>
      </c>
      <c r="M210" s="90" t="s">
        <v>224</v>
      </c>
      <c r="N210" s="69">
        <f t="shared" si="8"/>
        <v>0</v>
      </c>
      <c r="O210" s="41" t="s">
        <v>23</v>
      </c>
      <c r="Q210" s="98"/>
    </row>
    <row r="211" s="45" customFormat="1" customHeight="1" spans="1:17">
      <c r="A211" s="41">
        <v>203</v>
      </c>
      <c r="B211" s="64" t="s">
        <v>145</v>
      </c>
      <c r="C211" s="41" t="s">
        <v>517</v>
      </c>
      <c r="D211" s="41" t="s">
        <v>18</v>
      </c>
      <c r="E211" s="83">
        <v>20000</v>
      </c>
      <c r="F211" s="41"/>
      <c r="G211" s="89">
        <v>45651</v>
      </c>
      <c r="H211" s="41" t="s">
        <v>264</v>
      </c>
      <c r="I211" s="90" t="s">
        <v>518</v>
      </c>
      <c r="J211" s="41" t="s">
        <v>508</v>
      </c>
      <c r="K211" s="69">
        <v>20000</v>
      </c>
      <c r="L211" s="91">
        <v>45652</v>
      </c>
      <c r="M211" s="90" t="s">
        <v>224</v>
      </c>
      <c r="N211" s="69">
        <f t="shared" si="8"/>
        <v>0</v>
      </c>
      <c r="O211" s="90" t="s">
        <v>519</v>
      </c>
      <c r="Q211" s="98"/>
    </row>
    <row r="212" s="4" customFormat="1" customHeight="1" spans="1:17">
      <c r="A212" s="34">
        <v>204</v>
      </c>
      <c r="B212" s="34" t="s">
        <v>145</v>
      </c>
      <c r="C212" s="34" t="s">
        <v>520</v>
      </c>
      <c r="D212" s="34" t="s">
        <v>18</v>
      </c>
      <c r="E212" s="36">
        <v>300000</v>
      </c>
      <c r="F212" s="34"/>
      <c r="G212" s="37">
        <v>45471</v>
      </c>
      <c r="H212" s="34" t="s">
        <v>147</v>
      </c>
      <c r="I212" s="92"/>
      <c r="J212" s="92"/>
      <c r="K212" s="93"/>
      <c r="L212" s="42"/>
      <c r="M212" s="39"/>
      <c r="N212" s="94">
        <f>SUM(E212:E347)-SUM(K214:K347)</f>
        <v>-1399443.68</v>
      </c>
      <c r="O212" s="39"/>
      <c r="Q212" s="47"/>
    </row>
    <row r="213" s="4" customFormat="1" customHeight="1" spans="1:17">
      <c r="A213" s="34">
        <v>205</v>
      </c>
      <c r="B213" s="34" t="s">
        <v>521</v>
      </c>
      <c r="C213" s="34" t="s">
        <v>522</v>
      </c>
      <c r="D213" s="34" t="s">
        <v>18</v>
      </c>
      <c r="E213" s="36">
        <v>1000</v>
      </c>
      <c r="F213" s="34">
        <v>1650002346</v>
      </c>
      <c r="G213" s="37">
        <v>45464</v>
      </c>
      <c r="H213" s="34" t="s">
        <v>161</v>
      </c>
      <c r="I213" s="95"/>
      <c r="J213" s="39"/>
      <c r="K213" s="93"/>
      <c r="L213" s="42"/>
      <c r="M213" s="39"/>
      <c r="N213" s="96"/>
      <c r="O213" s="39"/>
      <c r="Q213" s="47"/>
    </row>
    <row r="214" s="4" customFormat="1" customHeight="1" spans="1:17">
      <c r="A214" s="34">
        <v>206</v>
      </c>
      <c r="B214" s="34" t="s">
        <v>523</v>
      </c>
      <c r="C214" s="34" t="s">
        <v>524</v>
      </c>
      <c r="D214" s="34" t="s">
        <v>18</v>
      </c>
      <c r="E214" s="36">
        <v>500</v>
      </c>
      <c r="F214" s="34">
        <v>1650002347</v>
      </c>
      <c r="G214" s="37">
        <v>45464</v>
      </c>
      <c r="H214" s="34" t="s">
        <v>161</v>
      </c>
      <c r="I214" s="39" t="s">
        <v>205</v>
      </c>
      <c r="J214" s="39" t="s">
        <v>525</v>
      </c>
      <c r="K214" s="93">
        <v>500000</v>
      </c>
      <c r="L214" s="42">
        <v>45478</v>
      </c>
      <c r="M214" s="39" t="s">
        <v>59</v>
      </c>
      <c r="N214" s="96"/>
      <c r="O214" s="53" t="s">
        <v>526</v>
      </c>
      <c r="Q214" s="47"/>
    </row>
    <row r="215" s="4" customFormat="1" customHeight="1" spans="1:17">
      <c r="A215" s="34">
        <v>207</v>
      </c>
      <c r="B215" s="34" t="s">
        <v>527</v>
      </c>
      <c r="C215" s="34" t="s">
        <v>528</v>
      </c>
      <c r="D215" s="34" t="s">
        <v>18</v>
      </c>
      <c r="E215" s="36">
        <v>290</v>
      </c>
      <c r="F215" s="34">
        <v>1650002348</v>
      </c>
      <c r="G215" s="37">
        <v>45465</v>
      </c>
      <c r="H215" s="34" t="s">
        <v>161</v>
      </c>
      <c r="I215" s="39" t="s">
        <v>205</v>
      </c>
      <c r="J215" s="39" t="s">
        <v>529</v>
      </c>
      <c r="K215" s="93">
        <v>500000</v>
      </c>
      <c r="L215" s="42">
        <v>45478</v>
      </c>
      <c r="M215" s="39" t="s">
        <v>59</v>
      </c>
      <c r="N215" s="96"/>
      <c r="O215" s="39" t="s">
        <v>530</v>
      </c>
      <c r="Q215" s="47"/>
    </row>
    <row r="216" s="4" customFormat="1" customHeight="1" spans="1:17">
      <c r="A216" s="34">
        <v>208</v>
      </c>
      <c r="B216" s="34" t="s">
        <v>531</v>
      </c>
      <c r="C216" s="34" t="s">
        <v>532</v>
      </c>
      <c r="D216" s="34" t="s">
        <v>18</v>
      </c>
      <c r="E216" s="36">
        <v>50</v>
      </c>
      <c r="F216" s="34">
        <v>1650002349</v>
      </c>
      <c r="G216" s="37">
        <v>45465</v>
      </c>
      <c r="H216" s="34" t="s">
        <v>161</v>
      </c>
      <c r="I216" s="39" t="s">
        <v>120</v>
      </c>
      <c r="J216" s="39" t="s">
        <v>237</v>
      </c>
      <c r="K216" s="93">
        <v>1000000</v>
      </c>
      <c r="L216" s="42">
        <v>45478</v>
      </c>
      <c r="M216" s="39" t="s">
        <v>59</v>
      </c>
      <c r="N216" s="96"/>
      <c r="O216" s="39" t="s">
        <v>121</v>
      </c>
      <c r="Q216" s="47"/>
    </row>
    <row r="217" s="4" customFormat="1" customHeight="1" spans="1:17">
      <c r="A217" s="34">
        <v>209</v>
      </c>
      <c r="B217" s="34" t="s">
        <v>533</v>
      </c>
      <c r="C217" s="34" t="s">
        <v>66</v>
      </c>
      <c r="D217" s="34" t="s">
        <v>18</v>
      </c>
      <c r="E217" s="36">
        <v>200</v>
      </c>
      <c r="F217" s="34">
        <v>1650002350</v>
      </c>
      <c r="G217" s="37">
        <v>45465</v>
      </c>
      <c r="H217" s="34" t="s">
        <v>161</v>
      </c>
      <c r="I217" s="39" t="s">
        <v>205</v>
      </c>
      <c r="J217" s="39" t="s">
        <v>534</v>
      </c>
      <c r="K217" s="93">
        <v>1000000</v>
      </c>
      <c r="L217" s="42">
        <v>45478</v>
      </c>
      <c r="M217" s="39" t="s">
        <v>59</v>
      </c>
      <c r="N217" s="96"/>
      <c r="O217" s="39" t="s">
        <v>535</v>
      </c>
      <c r="Q217" s="47"/>
    </row>
    <row r="218" s="4" customFormat="1" customHeight="1" spans="1:17">
      <c r="A218" s="34">
        <v>210</v>
      </c>
      <c r="B218" s="34" t="s">
        <v>533</v>
      </c>
      <c r="C218" s="34" t="s">
        <v>66</v>
      </c>
      <c r="D218" s="34" t="s">
        <v>18</v>
      </c>
      <c r="E218" s="36">
        <v>300</v>
      </c>
      <c r="F218" s="34">
        <v>1650002351</v>
      </c>
      <c r="G218" s="37">
        <v>45466</v>
      </c>
      <c r="H218" s="34" t="s">
        <v>161</v>
      </c>
      <c r="I218" s="39" t="s">
        <v>205</v>
      </c>
      <c r="J218" s="39" t="s">
        <v>534</v>
      </c>
      <c r="K218" s="93">
        <v>1000000</v>
      </c>
      <c r="L218" s="42">
        <v>45481</v>
      </c>
      <c r="M218" s="39" t="s">
        <v>84</v>
      </c>
      <c r="N218" s="96"/>
      <c r="O218" s="39" t="s">
        <v>535</v>
      </c>
      <c r="Q218" s="47"/>
    </row>
    <row r="219" s="4" customFormat="1" customHeight="1" spans="1:17">
      <c r="A219" s="34">
        <v>211</v>
      </c>
      <c r="B219" s="34" t="s">
        <v>536</v>
      </c>
      <c r="C219" s="34" t="s">
        <v>505</v>
      </c>
      <c r="D219" s="34" t="s">
        <v>18</v>
      </c>
      <c r="E219" s="36">
        <v>400</v>
      </c>
      <c r="F219" s="34">
        <v>1650002352</v>
      </c>
      <c r="G219" s="37">
        <v>45466</v>
      </c>
      <c r="H219" s="34" t="s">
        <v>161</v>
      </c>
      <c r="I219" s="39" t="s">
        <v>20</v>
      </c>
      <c r="J219" s="39" t="s">
        <v>66</v>
      </c>
      <c r="K219" s="97">
        <v>50000</v>
      </c>
      <c r="L219" s="42">
        <v>45474</v>
      </c>
      <c r="M219" s="39" t="s">
        <v>113</v>
      </c>
      <c r="N219" s="96"/>
      <c r="O219" s="34" t="s">
        <v>23</v>
      </c>
      <c r="Q219" s="47"/>
    </row>
    <row r="220" s="4" customFormat="1" customHeight="1" spans="1:17">
      <c r="A220" s="34">
        <v>212</v>
      </c>
      <c r="B220" s="34" t="s">
        <v>537</v>
      </c>
      <c r="C220" s="34" t="s">
        <v>538</v>
      </c>
      <c r="D220" s="34" t="s">
        <v>18</v>
      </c>
      <c r="E220" s="36">
        <v>1000</v>
      </c>
      <c r="F220" s="34">
        <v>1650002353</v>
      </c>
      <c r="G220" s="37">
        <v>45466</v>
      </c>
      <c r="H220" s="34" t="s">
        <v>161</v>
      </c>
      <c r="I220" s="39" t="s">
        <v>105</v>
      </c>
      <c r="J220" s="39" t="s">
        <v>66</v>
      </c>
      <c r="K220" s="93">
        <v>10000</v>
      </c>
      <c r="L220" s="42">
        <v>45474</v>
      </c>
      <c r="M220" s="39" t="s">
        <v>113</v>
      </c>
      <c r="N220" s="96"/>
      <c r="O220" s="39" t="s">
        <v>106</v>
      </c>
      <c r="Q220" s="47"/>
    </row>
    <row r="221" s="4" customFormat="1" customHeight="1" spans="1:17">
      <c r="A221" s="34">
        <v>213</v>
      </c>
      <c r="B221" s="34" t="s">
        <v>539</v>
      </c>
      <c r="C221" s="34" t="s">
        <v>540</v>
      </c>
      <c r="D221" s="34" t="s">
        <v>18</v>
      </c>
      <c r="E221" s="36">
        <v>30000</v>
      </c>
      <c r="F221" s="34">
        <v>1650002227</v>
      </c>
      <c r="G221" s="37">
        <v>45466</v>
      </c>
      <c r="H221" s="34" t="s">
        <v>161</v>
      </c>
      <c r="I221" s="39" t="s">
        <v>55</v>
      </c>
      <c r="J221" s="39" t="s">
        <v>66</v>
      </c>
      <c r="K221" s="93">
        <v>10000</v>
      </c>
      <c r="L221" s="42">
        <v>45474</v>
      </c>
      <c r="M221" s="39" t="s">
        <v>113</v>
      </c>
      <c r="N221" s="96"/>
      <c r="O221" s="34" t="s">
        <v>56</v>
      </c>
      <c r="Q221" s="47"/>
    </row>
    <row r="222" s="4" customFormat="1" customHeight="1" spans="1:17">
      <c r="A222" s="34">
        <v>214</v>
      </c>
      <c r="B222" s="34" t="s">
        <v>541</v>
      </c>
      <c r="C222" s="34" t="s">
        <v>542</v>
      </c>
      <c r="D222" s="34" t="s">
        <v>18</v>
      </c>
      <c r="E222" s="36">
        <v>2000</v>
      </c>
      <c r="F222" s="34">
        <v>1650001540</v>
      </c>
      <c r="G222" s="37">
        <v>45466</v>
      </c>
      <c r="H222" s="34" t="s">
        <v>161</v>
      </c>
      <c r="I222" s="39" t="s">
        <v>37</v>
      </c>
      <c r="J222" s="39" t="s">
        <v>66</v>
      </c>
      <c r="K222" s="93">
        <v>10000</v>
      </c>
      <c r="L222" s="42">
        <v>45474</v>
      </c>
      <c r="M222" s="39" t="s">
        <v>113</v>
      </c>
      <c r="N222" s="96"/>
      <c r="O222" s="34" t="s">
        <v>40</v>
      </c>
      <c r="Q222" s="47"/>
    </row>
    <row r="223" s="4" customFormat="1" customHeight="1" spans="1:17">
      <c r="A223" s="34">
        <v>215</v>
      </c>
      <c r="B223" s="34" t="s">
        <v>543</v>
      </c>
      <c r="C223" s="34" t="s">
        <v>66</v>
      </c>
      <c r="D223" s="34" t="s">
        <v>18</v>
      </c>
      <c r="E223" s="36">
        <v>1000</v>
      </c>
      <c r="F223" s="34">
        <v>1650002355</v>
      </c>
      <c r="G223" s="37">
        <v>45466</v>
      </c>
      <c r="H223" s="34" t="s">
        <v>161</v>
      </c>
      <c r="I223" s="39" t="s">
        <v>93</v>
      </c>
      <c r="J223" s="39" t="s">
        <v>66</v>
      </c>
      <c r="K223" s="93">
        <v>50000</v>
      </c>
      <c r="L223" s="42">
        <v>45475</v>
      </c>
      <c r="M223" s="39" t="s">
        <v>193</v>
      </c>
      <c r="N223" s="96"/>
      <c r="O223" s="39" t="s">
        <v>95</v>
      </c>
      <c r="Q223" s="47"/>
    </row>
    <row r="224" s="4" customFormat="1" customHeight="1" spans="1:17">
      <c r="A224" s="34">
        <v>216</v>
      </c>
      <c r="B224" s="34" t="s">
        <v>544</v>
      </c>
      <c r="C224" s="34" t="s">
        <v>66</v>
      </c>
      <c r="D224" s="34" t="s">
        <v>18</v>
      </c>
      <c r="E224" s="36">
        <v>800</v>
      </c>
      <c r="F224" s="34">
        <v>1650002356</v>
      </c>
      <c r="G224" s="37">
        <v>45467</v>
      </c>
      <c r="H224" s="34" t="s">
        <v>161</v>
      </c>
      <c r="I224" s="39" t="s">
        <v>205</v>
      </c>
      <c r="J224" s="39" t="s">
        <v>545</v>
      </c>
      <c r="K224" s="93">
        <v>1000000</v>
      </c>
      <c r="L224" s="42">
        <v>45541</v>
      </c>
      <c r="M224" s="39" t="s">
        <v>76</v>
      </c>
      <c r="N224" s="96"/>
      <c r="O224" s="39" t="s">
        <v>546</v>
      </c>
      <c r="Q224" s="47"/>
    </row>
    <row r="225" s="4" customFormat="1" customHeight="1" spans="1:17">
      <c r="A225" s="34">
        <v>217</v>
      </c>
      <c r="B225" s="34" t="s">
        <v>547</v>
      </c>
      <c r="C225" s="34" t="s">
        <v>167</v>
      </c>
      <c r="D225" s="34" t="s">
        <v>18</v>
      </c>
      <c r="E225" s="36">
        <v>1000</v>
      </c>
      <c r="F225" s="34">
        <v>1650002357</v>
      </c>
      <c r="G225" s="37">
        <v>45467</v>
      </c>
      <c r="H225" s="34" t="s">
        <v>161</v>
      </c>
      <c r="I225" s="39" t="s">
        <v>205</v>
      </c>
      <c r="J225" s="39" t="s">
        <v>548</v>
      </c>
      <c r="K225" s="93">
        <v>1790000</v>
      </c>
      <c r="L225" s="42">
        <v>45541</v>
      </c>
      <c r="M225" s="39" t="s">
        <v>76</v>
      </c>
      <c r="N225" s="96"/>
      <c r="O225" s="39" t="s">
        <v>530</v>
      </c>
      <c r="Q225" s="47"/>
    </row>
    <row r="226" s="4" customFormat="1" customHeight="1" spans="1:17">
      <c r="A226" s="34">
        <v>218</v>
      </c>
      <c r="B226" s="34" t="s">
        <v>549</v>
      </c>
      <c r="C226" s="34" t="s">
        <v>550</v>
      </c>
      <c r="D226" s="34" t="s">
        <v>18</v>
      </c>
      <c r="E226" s="36">
        <v>1000</v>
      </c>
      <c r="F226" s="39">
        <v>1650002360</v>
      </c>
      <c r="G226" s="37">
        <v>45467</v>
      </c>
      <c r="H226" s="34" t="s">
        <v>161</v>
      </c>
      <c r="I226" s="39"/>
      <c r="J226" s="39"/>
      <c r="K226" s="93"/>
      <c r="L226" s="42"/>
      <c r="M226" s="39"/>
      <c r="N226" s="96"/>
      <c r="O226" s="39"/>
      <c r="Q226" s="47"/>
    </row>
    <row r="227" s="4" customFormat="1" customHeight="1" spans="1:17">
      <c r="A227" s="34">
        <v>219</v>
      </c>
      <c r="B227" s="34" t="s">
        <v>551</v>
      </c>
      <c r="C227" s="34" t="s">
        <v>552</v>
      </c>
      <c r="D227" s="34" t="s">
        <v>18</v>
      </c>
      <c r="E227" s="36">
        <v>200</v>
      </c>
      <c r="F227" s="34">
        <v>1650002362</v>
      </c>
      <c r="G227" s="37">
        <v>45467</v>
      </c>
      <c r="H227" s="34" t="s">
        <v>161</v>
      </c>
      <c r="I227" s="39"/>
      <c r="J227" s="39"/>
      <c r="K227" s="93"/>
      <c r="L227" s="42"/>
      <c r="M227" s="39"/>
      <c r="N227" s="96"/>
      <c r="O227" s="39"/>
      <c r="Q227" s="47"/>
    </row>
    <row r="228" s="4" customFormat="1" customHeight="1" spans="1:17">
      <c r="A228" s="34">
        <v>220</v>
      </c>
      <c r="B228" s="34" t="s">
        <v>553</v>
      </c>
      <c r="C228" s="34" t="s">
        <v>26</v>
      </c>
      <c r="D228" s="34" t="s">
        <v>18</v>
      </c>
      <c r="E228" s="36">
        <v>100</v>
      </c>
      <c r="F228" s="34">
        <v>1650002364</v>
      </c>
      <c r="G228" s="37">
        <v>45468</v>
      </c>
      <c r="H228" s="34" t="s">
        <v>161</v>
      </c>
      <c r="I228" s="39"/>
      <c r="J228" s="39"/>
      <c r="K228" s="93"/>
      <c r="L228" s="42"/>
      <c r="M228" s="39"/>
      <c r="N228" s="96"/>
      <c r="O228" s="39"/>
      <c r="Q228" s="47"/>
    </row>
    <row r="229" s="4" customFormat="1" customHeight="1" spans="1:17">
      <c r="A229" s="34">
        <v>221</v>
      </c>
      <c r="B229" s="34" t="s">
        <v>554</v>
      </c>
      <c r="C229" s="34" t="s">
        <v>555</v>
      </c>
      <c r="D229" s="34" t="s">
        <v>18</v>
      </c>
      <c r="E229" s="36">
        <v>2000</v>
      </c>
      <c r="F229" s="34">
        <v>1650002365</v>
      </c>
      <c r="G229" s="37">
        <v>45468</v>
      </c>
      <c r="H229" s="34" t="s">
        <v>161</v>
      </c>
      <c r="I229" s="39"/>
      <c r="J229" s="39"/>
      <c r="K229" s="93"/>
      <c r="L229" s="42"/>
      <c r="M229" s="39"/>
      <c r="N229" s="96"/>
      <c r="O229" s="39"/>
      <c r="Q229" s="47"/>
    </row>
    <row r="230" s="4" customFormat="1" customHeight="1" spans="1:17">
      <c r="A230" s="34">
        <v>222</v>
      </c>
      <c r="B230" s="34" t="s">
        <v>556</v>
      </c>
      <c r="C230" s="34" t="s">
        <v>167</v>
      </c>
      <c r="D230" s="34" t="s">
        <v>18</v>
      </c>
      <c r="E230" s="36">
        <v>600</v>
      </c>
      <c r="F230" s="34">
        <v>1650002366</v>
      </c>
      <c r="G230" s="37">
        <v>45468</v>
      </c>
      <c r="H230" s="34" t="s">
        <v>161</v>
      </c>
      <c r="I230" s="39"/>
      <c r="J230" s="39"/>
      <c r="K230" s="93"/>
      <c r="L230" s="42"/>
      <c r="M230" s="39"/>
      <c r="N230" s="96"/>
      <c r="O230" s="39"/>
      <c r="Q230" s="47"/>
    </row>
    <row r="231" s="4" customFormat="1" customHeight="1" spans="1:17">
      <c r="A231" s="34">
        <v>223</v>
      </c>
      <c r="B231" s="34" t="s">
        <v>557</v>
      </c>
      <c r="C231" s="34" t="s">
        <v>167</v>
      </c>
      <c r="D231" s="34" t="s">
        <v>18</v>
      </c>
      <c r="E231" s="36">
        <v>200</v>
      </c>
      <c r="F231" s="34">
        <v>1650002367</v>
      </c>
      <c r="G231" s="37">
        <v>45468</v>
      </c>
      <c r="H231" s="34" t="s">
        <v>161</v>
      </c>
      <c r="I231" s="39"/>
      <c r="J231" s="39"/>
      <c r="K231" s="93"/>
      <c r="L231" s="42"/>
      <c r="M231" s="39"/>
      <c r="N231" s="96"/>
      <c r="O231" s="39"/>
      <c r="Q231" s="47"/>
    </row>
    <row r="232" s="4" customFormat="1" customHeight="1" spans="1:17">
      <c r="A232" s="34">
        <v>224</v>
      </c>
      <c r="B232" s="34" t="s">
        <v>557</v>
      </c>
      <c r="C232" s="34" t="s">
        <v>167</v>
      </c>
      <c r="D232" s="34" t="s">
        <v>18</v>
      </c>
      <c r="E232" s="36">
        <v>200</v>
      </c>
      <c r="F232" s="34">
        <v>1650002368</v>
      </c>
      <c r="G232" s="37">
        <v>45468</v>
      </c>
      <c r="H232" s="34" t="s">
        <v>161</v>
      </c>
      <c r="I232" s="39"/>
      <c r="J232" s="39"/>
      <c r="K232" s="93"/>
      <c r="L232" s="42"/>
      <c r="M232" s="39"/>
      <c r="N232" s="96"/>
      <c r="O232" s="39"/>
      <c r="Q232" s="47"/>
    </row>
    <row r="233" s="4" customFormat="1" customHeight="1" spans="1:17">
      <c r="A233" s="34">
        <v>225</v>
      </c>
      <c r="B233" s="34" t="s">
        <v>557</v>
      </c>
      <c r="C233" s="34" t="s">
        <v>167</v>
      </c>
      <c r="D233" s="34" t="s">
        <v>18</v>
      </c>
      <c r="E233" s="36">
        <v>200</v>
      </c>
      <c r="F233" s="34">
        <v>1650002369</v>
      </c>
      <c r="G233" s="37">
        <v>45468</v>
      </c>
      <c r="H233" s="34" t="s">
        <v>161</v>
      </c>
      <c r="I233" s="39"/>
      <c r="J233" s="39"/>
      <c r="K233" s="93"/>
      <c r="L233" s="42"/>
      <c r="M233" s="39"/>
      <c r="N233" s="96"/>
      <c r="O233" s="39"/>
      <c r="Q233" s="47"/>
    </row>
    <row r="234" s="4" customFormat="1" customHeight="1" spans="1:17">
      <c r="A234" s="34">
        <v>226</v>
      </c>
      <c r="B234" s="34" t="s">
        <v>558</v>
      </c>
      <c r="C234" s="34" t="s">
        <v>559</v>
      </c>
      <c r="D234" s="34" t="s">
        <v>18</v>
      </c>
      <c r="E234" s="36">
        <v>200</v>
      </c>
      <c r="F234" s="34">
        <v>1650002370</v>
      </c>
      <c r="G234" s="37">
        <v>45468</v>
      </c>
      <c r="H234" s="34" t="s">
        <v>161</v>
      </c>
      <c r="I234" s="39"/>
      <c r="J234" s="39"/>
      <c r="K234" s="93"/>
      <c r="L234" s="42"/>
      <c r="M234" s="39"/>
      <c r="N234" s="96"/>
      <c r="O234" s="39"/>
      <c r="Q234" s="47"/>
    </row>
    <row r="235" s="4" customFormat="1" customHeight="1" spans="1:17">
      <c r="A235" s="34">
        <v>227</v>
      </c>
      <c r="B235" s="34" t="s">
        <v>558</v>
      </c>
      <c r="C235" s="34" t="s">
        <v>559</v>
      </c>
      <c r="D235" s="34" t="s">
        <v>18</v>
      </c>
      <c r="E235" s="36">
        <v>200</v>
      </c>
      <c r="F235" s="34">
        <v>1650002371</v>
      </c>
      <c r="G235" s="37">
        <v>45468</v>
      </c>
      <c r="H235" s="34" t="s">
        <v>161</v>
      </c>
      <c r="I235" s="39"/>
      <c r="J235" s="39"/>
      <c r="K235" s="93"/>
      <c r="L235" s="42"/>
      <c r="M235" s="39"/>
      <c r="N235" s="96"/>
      <c r="O235" s="39"/>
      <c r="Q235" s="47"/>
    </row>
    <row r="236" s="4" customFormat="1" customHeight="1" spans="1:17">
      <c r="A236" s="34">
        <v>228</v>
      </c>
      <c r="B236" s="34" t="s">
        <v>560</v>
      </c>
      <c r="C236" s="34" t="s">
        <v>167</v>
      </c>
      <c r="D236" s="34" t="s">
        <v>18</v>
      </c>
      <c r="E236" s="36">
        <v>200</v>
      </c>
      <c r="F236" s="34">
        <v>1650002373</v>
      </c>
      <c r="G236" s="37">
        <v>45468</v>
      </c>
      <c r="H236" s="34" t="s">
        <v>161</v>
      </c>
      <c r="I236" s="39"/>
      <c r="J236" s="39"/>
      <c r="K236" s="93"/>
      <c r="L236" s="42"/>
      <c r="M236" s="39"/>
      <c r="N236" s="96"/>
      <c r="O236" s="39"/>
      <c r="Q236" s="47"/>
    </row>
    <row r="237" s="4" customFormat="1" customHeight="1" spans="1:17">
      <c r="A237" s="34">
        <v>229</v>
      </c>
      <c r="B237" s="34" t="s">
        <v>561</v>
      </c>
      <c r="C237" s="34" t="s">
        <v>167</v>
      </c>
      <c r="D237" s="34" t="s">
        <v>18</v>
      </c>
      <c r="E237" s="36">
        <v>800</v>
      </c>
      <c r="F237" s="34">
        <v>1650002374</v>
      </c>
      <c r="G237" s="37">
        <v>45468</v>
      </c>
      <c r="H237" s="34" t="s">
        <v>161</v>
      </c>
      <c r="I237" s="39"/>
      <c r="J237" s="39"/>
      <c r="K237" s="93"/>
      <c r="L237" s="42"/>
      <c r="M237" s="39"/>
      <c r="N237" s="96"/>
      <c r="O237" s="39"/>
      <c r="Q237" s="47"/>
    </row>
    <row r="238" s="4" customFormat="1" customHeight="1" spans="1:17">
      <c r="A238" s="34">
        <v>230</v>
      </c>
      <c r="B238" s="34" t="s">
        <v>562</v>
      </c>
      <c r="C238" s="34" t="s">
        <v>563</v>
      </c>
      <c r="D238" s="34" t="s">
        <v>18</v>
      </c>
      <c r="E238" s="36">
        <v>2000</v>
      </c>
      <c r="F238" s="34">
        <v>1650001555</v>
      </c>
      <c r="G238" s="37">
        <v>45468</v>
      </c>
      <c r="H238" s="34" t="s">
        <v>161</v>
      </c>
      <c r="I238" s="39"/>
      <c r="J238" s="39"/>
      <c r="K238" s="93"/>
      <c r="L238" s="42"/>
      <c r="M238" s="39"/>
      <c r="N238" s="96"/>
      <c r="O238" s="39"/>
      <c r="Q238" s="47"/>
    </row>
    <row r="239" s="4" customFormat="1" customHeight="1" spans="1:17">
      <c r="A239" s="34">
        <v>231</v>
      </c>
      <c r="B239" s="34" t="s">
        <v>564</v>
      </c>
      <c r="C239" s="34" t="s">
        <v>563</v>
      </c>
      <c r="D239" s="34" t="s">
        <v>18</v>
      </c>
      <c r="E239" s="36">
        <v>167</v>
      </c>
      <c r="F239" s="34">
        <v>1650002375</v>
      </c>
      <c r="G239" s="37">
        <v>45469</v>
      </c>
      <c r="H239" s="34" t="s">
        <v>161</v>
      </c>
      <c r="I239" s="39"/>
      <c r="J239" s="39"/>
      <c r="K239" s="93"/>
      <c r="L239" s="42"/>
      <c r="M239" s="39"/>
      <c r="N239" s="96"/>
      <c r="O239" s="39"/>
      <c r="Q239" s="47"/>
    </row>
    <row r="240" s="4" customFormat="1" customHeight="1" spans="1:17">
      <c r="A240" s="34">
        <v>232</v>
      </c>
      <c r="B240" s="34" t="s">
        <v>565</v>
      </c>
      <c r="C240" s="34" t="s">
        <v>566</v>
      </c>
      <c r="D240" s="34" t="s">
        <v>18</v>
      </c>
      <c r="E240" s="36">
        <v>1000</v>
      </c>
      <c r="F240" s="34">
        <v>1650002378</v>
      </c>
      <c r="G240" s="37">
        <v>45469</v>
      </c>
      <c r="H240" s="34" t="s">
        <v>161</v>
      </c>
      <c r="I240" s="39"/>
      <c r="J240" s="39"/>
      <c r="K240" s="93"/>
      <c r="L240" s="42"/>
      <c r="M240" s="39"/>
      <c r="N240" s="96"/>
      <c r="O240" s="39"/>
      <c r="Q240" s="47"/>
    </row>
    <row r="241" s="4" customFormat="1" customHeight="1" spans="1:17">
      <c r="A241" s="34">
        <v>233</v>
      </c>
      <c r="B241" s="34" t="s">
        <v>567</v>
      </c>
      <c r="C241" s="34" t="s">
        <v>160</v>
      </c>
      <c r="D241" s="34" t="s">
        <v>18</v>
      </c>
      <c r="E241" s="36">
        <v>2000</v>
      </c>
      <c r="F241" s="34">
        <v>1650001565</v>
      </c>
      <c r="G241" s="37">
        <v>45469</v>
      </c>
      <c r="H241" s="34" t="s">
        <v>161</v>
      </c>
      <c r="I241" s="39"/>
      <c r="J241" s="39"/>
      <c r="K241" s="93"/>
      <c r="L241" s="42"/>
      <c r="M241" s="39"/>
      <c r="N241" s="96"/>
      <c r="O241" s="39"/>
      <c r="Q241" s="47"/>
    </row>
    <row r="242" customFormat="1" customHeight="1" spans="1:17">
      <c r="A242" s="34">
        <v>234</v>
      </c>
      <c r="B242" s="34" t="s">
        <v>568</v>
      </c>
      <c r="C242" s="34" t="s">
        <v>563</v>
      </c>
      <c r="D242" s="34" t="s">
        <v>18</v>
      </c>
      <c r="E242" s="36">
        <v>500</v>
      </c>
      <c r="F242" s="34">
        <v>1650002381</v>
      </c>
      <c r="G242" s="37">
        <v>45469</v>
      </c>
      <c r="H242" s="34" t="s">
        <v>161</v>
      </c>
      <c r="I242" s="39"/>
      <c r="J242" s="39"/>
      <c r="K242" s="93"/>
      <c r="L242" s="42"/>
      <c r="M242" s="39"/>
      <c r="N242" s="96"/>
      <c r="O242" s="39"/>
      <c r="Q242" s="40"/>
    </row>
    <row r="243" customFormat="1" customHeight="1" spans="1:17">
      <c r="A243" s="34">
        <v>235</v>
      </c>
      <c r="B243" s="35" t="s">
        <v>569</v>
      </c>
      <c r="C243" s="34" t="s">
        <v>542</v>
      </c>
      <c r="D243" s="34" t="s">
        <v>18</v>
      </c>
      <c r="E243" s="36">
        <v>20000</v>
      </c>
      <c r="F243" s="34">
        <v>1650002382</v>
      </c>
      <c r="G243" s="37">
        <v>45469</v>
      </c>
      <c r="H243" s="34" t="s">
        <v>161</v>
      </c>
      <c r="I243" s="39"/>
      <c r="J243" s="39"/>
      <c r="K243" s="93"/>
      <c r="L243" s="42"/>
      <c r="M243" s="39"/>
      <c r="N243" s="96"/>
      <c r="O243" s="39"/>
      <c r="Q243" s="40"/>
    </row>
    <row r="244" customFormat="1" customHeight="1" spans="1:17">
      <c r="A244" s="34">
        <v>236</v>
      </c>
      <c r="B244" s="35" t="s">
        <v>570</v>
      </c>
      <c r="C244" s="34" t="s">
        <v>563</v>
      </c>
      <c r="D244" s="34" t="s">
        <v>18</v>
      </c>
      <c r="E244" s="36">
        <v>10</v>
      </c>
      <c r="F244" s="34">
        <v>1650002383</v>
      </c>
      <c r="G244" s="37">
        <v>45469</v>
      </c>
      <c r="H244" s="34" t="s">
        <v>161</v>
      </c>
      <c r="I244" s="39"/>
      <c r="J244" s="39"/>
      <c r="K244" s="93"/>
      <c r="L244" s="42"/>
      <c r="M244" s="39"/>
      <c r="N244" s="96"/>
      <c r="O244" s="39"/>
      <c r="Q244" s="40"/>
    </row>
    <row r="245" customFormat="1" customHeight="1" spans="1:17">
      <c r="A245" s="34">
        <v>237</v>
      </c>
      <c r="B245" s="35" t="s">
        <v>571</v>
      </c>
      <c r="C245" s="34" t="s">
        <v>572</v>
      </c>
      <c r="D245" s="34" t="s">
        <v>18</v>
      </c>
      <c r="E245" s="36">
        <v>1000</v>
      </c>
      <c r="F245" s="34">
        <v>1650002384</v>
      </c>
      <c r="G245" s="37">
        <v>45469</v>
      </c>
      <c r="H245" s="34" t="s">
        <v>161</v>
      </c>
      <c r="I245" s="39"/>
      <c r="J245" s="39"/>
      <c r="K245" s="93"/>
      <c r="L245" s="42"/>
      <c r="M245" s="39"/>
      <c r="N245" s="96"/>
      <c r="O245" s="39"/>
      <c r="Q245" s="40"/>
    </row>
    <row r="246" customFormat="1" customHeight="1" spans="1:17">
      <c r="A246" s="34">
        <v>238</v>
      </c>
      <c r="B246" s="35" t="s">
        <v>573</v>
      </c>
      <c r="C246" s="34" t="s">
        <v>160</v>
      </c>
      <c r="D246" s="34" t="s">
        <v>18</v>
      </c>
      <c r="E246" s="36">
        <v>500</v>
      </c>
      <c r="F246" s="34">
        <v>1650001566</v>
      </c>
      <c r="G246" s="37">
        <v>45469</v>
      </c>
      <c r="H246" s="34" t="s">
        <v>161</v>
      </c>
      <c r="I246" s="39"/>
      <c r="J246" s="39"/>
      <c r="K246" s="93"/>
      <c r="L246" s="42"/>
      <c r="M246" s="39"/>
      <c r="N246" s="96"/>
      <c r="O246" s="39"/>
      <c r="Q246" s="40"/>
    </row>
    <row r="247" customFormat="1" customHeight="1" spans="1:17">
      <c r="A247" s="34">
        <v>239</v>
      </c>
      <c r="B247" s="35" t="s">
        <v>574</v>
      </c>
      <c r="C247" s="34" t="s">
        <v>563</v>
      </c>
      <c r="D247" s="34" t="s">
        <v>18</v>
      </c>
      <c r="E247" s="36">
        <v>5000</v>
      </c>
      <c r="F247" s="34">
        <v>1650002386</v>
      </c>
      <c r="G247" s="37">
        <v>45469</v>
      </c>
      <c r="H247" s="34" t="s">
        <v>161</v>
      </c>
      <c r="I247" s="39"/>
      <c r="J247" s="39"/>
      <c r="K247" s="93"/>
      <c r="L247" s="42"/>
      <c r="M247" s="39"/>
      <c r="N247" s="96"/>
      <c r="O247" s="39"/>
      <c r="Q247" s="40"/>
    </row>
    <row r="248" customFormat="1" customHeight="1" spans="1:17">
      <c r="A248" s="34">
        <v>240</v>
      </c>
      <c r="B248" s="35" t="s">
        <v>575</v>
      </c>
      <c r="C248" s="34" t="s">
        <v>289</v>
      </c>
      <c r="D248" s="34" t="s">
        <v>18</v>
      </c>
      <c r="E248" s="36">
        <v>300</v>
      </c>
      <c r="F248" s="34">
        <v>1650002387</v>
      </c>
      <c r="G248" s="37">
        <v>45469</v>
      </c>
      <c r="H248" s="34" t="s">
        <v>161</v>
      </c>
      <c r="I248" s="39"/>
      <c r="J248" s="39"/>
      <c r="K248" s="93"/>
      <c r="L248" s="42"/>
      <c r="M248" s="39"/>
      <c r="N248" s="96"/>
      <c r="O248" s="39"/>
      <c r="Q248" s="40"/>
    </row>
    <row r="249" customFormat="1" customHeight="1" spans="1:17">
      <c r="A249" s="34">
        <v>241</v>
      </c>
      <c r="B249" s="35" t="s">
        <v>576</v>
      </c>
      <c r="C249" s="34" t="s">
        <v>289</v>
      </c>
      <c r="D249" s="34" t="s">
        <v>18</v>
      </c>
      <c r="E249" s="36">
        <v>200</v>
      </c>
      <c r="F249" s="34">
        <v>1650002388</v>
      </c>
      <c r="G249" s="37">
        <v>45469</v>
      </c>
      <c r="H249" s="34" t="s">
        <v>161</v>
      </c>
      <c r="I249" s="39"/>
      <c r="J249" s="39"/>
      <c r="K249" s="93"/>
      <c r="L249" s="42"/>
      <c r="M249" s="39"/>
      <c r="N249" s="96"/>
      <c r="O249" s="39"/>
      <c r="Q249" s="40"/>
    </row>
    <row r="250" customFormat="1" customHeight="1" spans="1:17">
      <c r="A250" s="34">
        <v>242</v>
      </c>
      <c r="B250" s="35" t="s">
        <v>577</v>
      </c>
      <c r="C250" s="34" t="s">
        <v>578</v>
      </c>
      <c r="D250" s="34" t="s">
        <v>18</v>
      </c>
      <c r="E250" s="36">
        <v>6000</v>
      </c>
      <c r="F250" s="34">
        <v>1650002389</v>
      </c>
      <c r="G250" s="37">
        <v>45469</v>
      </c>
      <c r="H250" s="34" t="s">
        <v>161</v>
      </c>
      <c r="I250" s="39"/>
      <c r="J250" s="39"/>
      <c r="K250" s="93"/>
      <c r="L250" s="42"/>
      <c r="M250" s="39"/>
      <c r="N250" s="96"/>
      <c r="O250" s="39"/>
      <c r="Q250" s="40"/>
    </row>
    <row r="251" customFormat="1" customHeight="1" spans="1:17">
      <c r="A251" s="34">
        <v>243</v>
      </c>
      <c r="B251" s="35" t="s">
        <v>579</v>
      </c>
      <c r="C251" s="34" t="s">
        <v>160</v>
      </c>
      <c r="D251" s="34" t="s">
        <v>18</v>
      </c>
      <c r="E251" s="36">
        <v>1000</v>
      </c>
      <c r="F251" s="34">
        <v>1650002390</v>
      </c>
      <c r="G251" s="37">
        <v>45469</v>
      </c>
      <c r="H251" s="34" t="s">
        <v>161</v>
      </c>
      <c r="I251" s="39"/>
      <c r="J251" s="39"/>
      <c r="K251" s="93"/>
      <c r="L251" s="42"/>
      <c r="M251" s="39"/>
      <c r="N251" s="96"/>
      <c r="O251" s="39"/>
      <c r="Q251" s="40"/>
    </row>
    <row r="252" customFormat="1" customHeight="1" spans="1:17">
      <c r="A252" s="34">
        <v>244</v>
      </c>
      <c r="B252" s="35" t="s">
        <v>580</v>
      </c>
      <c r="C252" s="34" t="s">
        <v>563</v>
      </c>
      <c r="D252" s="34" t="s">
        <v>18</v>
      </c>
      <c r="E252" s="36">
        <v>200</v>
      </c>
      <c r="F252" s="41">
        <v>1650002391</v>
      </c>
      <c r="G252" s="37">
        <v>45469</v>
      </c>
      <c r="H252" s="34" t="s">
        <v>161</v>
      </c>
      <c r="I252" s="39"/>
      <c r="J252" s="39"/>
      <c r="K252" s="93"/>
      <c r="L252" s="42"/>
      <c r="M252" s="39"/>
      <c r="N252" s="96"/>
      <c r="O252" s="39"/>
      <c r="Q252" s="40"/>
    </row>
    <row r="253" customFormat="1" customHeight="1" spans="1:17">
      <c r="A253" s="34">
        <v>245</v>
      </c>
      <c r="B253" s="35" t="s">
        <v>581</v>
      </c>
      <c r="C253" s="34" t="s">
        <v>582</v>
      </c>
      <c r="D253" s="34" t="s">
        <v>18</v>
      </c>
      <c r="E253" s="36">
        <v>1000</v>
      </c>
      <c r="F253" s="34">
        <v>1650002392</v>
      </c>
      <c r="G253" s="37">
        <v>45469</v>
      </c>
      <c r="H253" s="34" t="s">
        <v>161</v>
      </c>
      <c r="I253" s="39"/>
      <c r="J253" s="39"/>
      <c r="K253" s="93"/>
      <c r="L253" s="42"/>
      <c r="M253" s="39"/>
      <c r="N253" s="96"/>
      <c r="O253" s="39"/>
      <c r="Q253" s="40"/>
    </row>
    <row r="254" customFormat="1" customHeight="1" spans="1:17">
      <c r="A254" s="34">
        <v>246</v>
      </c>
      <c r="B254" s="35" t="s">
        <v>583</v>
      </c>
      <c r="C254" s="34" t="s">
        <v>584</v>
      </c>
      <c r="D254" s="34" t="s">
        <v>18</v>
      </c>
      <c r="E254" s="36">
        <v>500</v>
      </c>
      <c r="F254" s="34">
        <v>1650002250</v>
      </c>
      <c r="G254" s="37">
        <v>45469</v>
      </c>
      <c r="H254" s="34" t="s">
        <v>161</v>
      </c>
      <c r="I254" s="39"/>
      <c r="J254" s="39"/>
      <c r="K254" s="93"/>
      <c r="L254" s="42"/>
      <c r="M254" s="39"/>
      <c r="N254" s="96"/>
      <c r="O254" s="39"/>
      <c r="Q254" s="40"/>
    </row>
    <row r="255" customFormat="1" customHeight="1" spans="1:17">
      <c r="A255" s="34">
        <v>247</v>
      </c>
      <c r="B255" s="35" t="s">
        <v>585</v>
      </c>
      <c r="C255" s="34" t="s">
        <v>160</v>
      </c>
      <c r="D255" s="34" t="s">
        <v>18</v>
      </c>
      <c r="E255" s="36">
        <v>600</v>
      </c>
      <c r="F255" s="34">
        <v>1650002394</v>
      </c>
      <c r="G255" s="37">
        <v>45469</v>
      </c>
      <c r="H255" s="34" t="s">
        <v>161</v>
      </c>
      <c r="I255" s="39"/>
      <c r="J255" s="39"/>
      <c r="K255" s="93"/>
      <c r="L255" s="42"/>
      <c r="M255" s="39"/>
      <c r="N255" s="96"/>
      <c r="O255" s="39"/>
      <c r="Q255" s="40"/>
    </row>
    <row r="256" customFormat="1" customHeight="1" spans="1:17">
      <c r="A256" s="34">
        <v>248</v>
      </c>
      <c r="B256" s="35" t="s">
        <v>586</v>
      </c>
      <c r="C256" s="34" t="s">
        <v>160</v>
      </c>
      <c r="D256" s="34" t="s">
        <v>18</v>
      </c>
      <c r="E256" s="36">
        <v>666.66</v>
      </c>
      <c r="F256" s="34">
        <v>1650002395</v>
      </c>
      <c r="G256" s="37">
        <v>45469</v>
      </c>
      <c r="H256" s="34" t="s">
        <v>161</v>
      </c>
      <c r="I256" s="39"/>
      <c r="J256" s="39"/>
      <c r="K256" s="93"/>
      <c r="L256" s="42"/>
      <c r="M256" s="39"/>
      <c r="N256" s="96"/>
      <c r="O256" s="39"/>
      <c r="Q256" s="40"/>
    </row>
    <row r="257" customFormat="1" customHeight="1" spans="1:17">
      <c r="A257" s="34">
        <v>249</v>
      </c>
      <c r="B257" s="35" t="s">
        <v>587</v>
      </c>
      <c r="C257" s="34" t="s">
        <v>66</v>
      </c>
      <c r="D257" s="34" t="s">
        <v>18</v>
      </c>
      <c r="E257" s="36">
        <v>2000</v>
      </c>
      <c r="F257" s="34">
        <v>1650002397</v>
      </c>
      <c r="G257" s="37">
        <v>45469</v>
      </c>
      <c r="H257" s="34" t="s">
        <v>161</v>
      </c>
      <c r="I257" s="39"/>
      <c r="J257" s="39"/>
      <c r="K257" s="93"/>
      <c r="L257" s="42"/>
      <c r="M257" s="39"/>
      <c r="N257" s="96"/>
      <c r="O257" s="39"/>
      <c r="Q257" s="40"/>
    </row>
    <row r="258" customFormat="1" customHeight="1" spans="1:17">
      <c r="A258" s="34">
        <v>250</v>
      </c>
      <c r="B258" s="35" t="s">
        <v>588</v>
      </c>
      <c r="C258" s="34" t="s">
        <v>289</v>
      </c>
      <c r="D258" s="34" t="s">
        <v>18</v>
      </c>
      <c r="E258" s="36">
        <v>20000</v>
      </c>
      <c r="F258" s="34">
        <v>1650001581</v>
      </c>
      <c r="G258" s="37">
        <v>45469</v>
      </c>
      <c r="H258" s="34" t="s">
        <v>161</v>
      </c>
      <c r="I258" s="39"/>
      <c r="J258" s="39"/>
      <c r="K258" s="93"/>
      <c r="L258" s="42"/>
      <c r="M258" s="39"/>
      <c r="N258" s="96"/>
      <c r="O258" s="39"/>
      <c r="Q258" s="40"/>
    </row>
    <row r="259" customFormat="1" customHeight="1" spans="1:17">
      <c r="A259" s="34">
        <v>251</v>
      </c>
      <c r="B259" s="35" t="s">
        <v>589</v>
      </c>
      <c r="C259" s="34" t="s">
        <v>167</v>
      </c>
      <c r="D259" s="34" t="s">
        <v>18</v>
      </c>
      <c r="E259" s="36">
        <v>500</v>
      </c>
      <c r="F259" s="34">
        <v>1650002398</v>
      </c>
      <c r="G259" s="37">
        <v>45469</v>
      </c>
      <c r="H259" s="34" t="s">
        <v>161</v>
      </c>
      <c r="I259" s="39"/>
      <c r="J259" s="39"/>
      <c r="K259" s="93"/>
      <c r="L259" s="42"/>
      <c r="M259" s="39"/>
      <c r="N259" s="96"/>
      <c r="O259" s="39"/>
      <c r="Q259" s="40"/>
    </row>
    <row r="260" customFormat="1" customHeight="1" spans="1:17">
      <c r="A260" s="34">
        <v>252</v>
      </c>
      <c r="B260" s="35" t="s">
        <v>590</v>
      </c>
      <c r="C260" s="34" t="s">
        <v>160</v>
      </c>
      <c r="D260" s="34" t="s">
        <v>18</v>
      </c>
      <c r="E260" s="36">
        <v>2000</v>
      </c>
      <c r="F260" s="34">
        <v>1650001880</v>
      </c>
      <c r="G260" s="37">
        <v>45469</v>
      </c>
      <c r="H260" s="34" t="s">
        <v>161</v>
      </c>
      <c r="I260" s="39"/>
      <c r="J260" s="39"/>
      <c r="K260" s="93"/>
      <c r="L260" s="42"/>
      <c r="M260" s="39"/>
      <c r="N260" s="96"/>
      <c r="O260" s="39"/>
      <c r="Q260" s="40"/>
    </row>
    <row r="261" customFormat="1" customHeight="1" spans="1:17">
      <c r="A261" s="34">
        <v>253</v>
      </c>
      <c r="B261" s="35" t="s">
        <v>591</v>
      </c>
      <c r="C261" s="34" t="s">
        <v>563</v>
      </c>
      <c r="D261" s="34" t="s">
        <v>18</v>
      </c>
      <c r="E261" s="36">
        <v>10000</v>
      </c>
      <c r="F261" s="34">
        <v>1650002400</v>
      </c>
      <c r="G261" s="37">
        <v>45470</v>
      </c>
      <c r="H261" s="34" t="s">
        <v>161</v>
      </c>
      <c r="I261" s="39"/>
      <c r="J261" s="39"/>
      <c r="K261" s="93"/>
      <c r="L261" s="42"/>
      <c r="M261" s="39"/>
      <c r="N261" s="96"/>
      <c r="O261" s="39"/>
      <c r="Q261" s="40"/>
    </row>
    <row r="262" customFormat="1" customHeight="1" spans="1:17">
      <c r="A262" s="34">
        <v>254</v>
      </c>
      <c r="B262" s="35" t="s">
        <v>592</v>
      </c>
      <c r="C262" s="34" t="s">
        <v>593</v>
      </c>
      <c r="D262" s="34" t="s">
        <v>18</v>
      </c>
      <c r="E262" s="36">
        <v>1000</v>
      </c>
      <c r="F262" s="34">
        <v>1650002402</v>
      </c>
      <c r="G262" s="37">
        <v>45470</v>
      </c>
      <c r="H262" s="34" t="s">
        <v>161</v>
      </c>
      <c r="I262" s="39"/>
      <c r="J262" s="39"/>
      <c r="K262" s="93"/>
      <c r="L262" s="42"/>
      <c r="M262" s="39"/>
      <c r="N262" s="96"/>
      <c r="O262" s="39"/>
      <c r="Q262" s="40"/>
    </row>
    <row r="263" customFormat="1" customHeight="1" spans="1:17">
      <c r="A263" s="34">
        <v>255</v>
      </c>
      <c r="B263" s="35" t="s">
        <v>592</v>
      </c>
      <c r="C263" s="34" t="s">
        <v>593</v>
      </c>
      <c r="D263" s="34" t="s">
        <v>18</v>
      </c>
      <c r="E263" s="36">
        <v>500</v>
      </c>
      <c r="F263" s="34">
        <v>1650002403</v>
      </c>
      <c r="G263" s="37">
        <v>45470</v>
      </c>
      <c r="H263" s="34" t="s">
        <v>161</v>
      </c>
      <c r="I263" s="39"/>
      <c r="J263" s="39"/>
      <c r="K263" s="93"/>
      <c r="L263" s="42"/>
      <c r="M263" s="39"/>
      <c r="N263" s="96"/>
      <c r="O263" s="39"/>
      <c r="Q263" s="40"/>
    </row>
    <row r="264" customFormat="1" customHeight="1" spans="1:17">
      <c r="A264" s="34">
        <v>256</v>
      </c>
      <c r="B264" s="35" t="s">
        <v>594</v>
      </c>
      <c r="C264" s="34" t="s">
        <v>595</v>
      </c>
      <c r="D264" s="34" t="s">
        <v>18</v>
      </c>
      <c r="E264" s="36">
        <v>1000</v>
      </c>
      <c r="F264" s="34">
        <v>1650001584</v>
      </c>
      <c r="G264" s="37">
        <v>45470</v>
      </c>
      <c r="H264" s="34" t="s">
        <v>161</v>
      </c>
      <c r="I264" s="39"/>
      <c r="J264" s="39"/>
      <c r="K264" s="93"/>
      <c r="L264" s="42"/>
      <c r="M264" s="39"/>
      <c r="N264" s="96"/>
      <c r="O264" s="39"/>
      <c r="Q264" s="40"/>
    </row>
    <row r="265" customFormat="1" customHeight="1" spans="1:17">
      <c r="A265" s="34">
        <v>257</v>
      </c>
      <c r="B265" s="35" t="s">
        <v>596</v>
      </c>
      <c r="C265" s="34" t="s">
        <v>563</v>
      </c>
      <c r="D265" s="34" t="s">
        <v>18</v>
      </c>
      <c r="E265" s="36">
        <v>2000</v>
      </c>
      <c r="F265" s="34">
        <v>1650002405</v>
      </c>
      <c r="G265" s="37">
        <v>45470</v>
      </c>
      <c r="H265" s="34" t="s">
        <v>161</v>
      </c>
      <c r="I265" s="39"/>
      <c r="J265" s="39"/>
      <c r="K265" s="93"/>
      <c r="L265" s="42"/>
      <c r="M265" s="39"/>
      <c r="N265" s="96"/>
      <c r="O265" s="39"/>
      <c r="Q265" s="40"/>
    </row>
    <row r="266" customFormat="1" customHeight="1" spans="1:17">
      <c r="A266" s="34">
        <v>258</v>
      </c>
      <c r="B266" s="35" t="s">
        <v>597</v>
      </c>
      <c r="C266" s="34" t="s">
        <v>160</v>
      </c>
      <c r="D266" s="34" t="s">
        <v>18</v>
      </c>
      <c r="E266" s="36">
        <v>1000</v>
      </c>
      <c r="F266" s="34">
        <v>1650001583</v>
      </c>
      <c r="G266" s="37">
        <v>45470</v>
      </c>
      <c r="H266" s="34" t="s">
        <v>161</v>
      </c>
      <c r="I266" s="39"/>
      <c r="J266" s="39"/>
      <c r="K266" s="93"/>
      <c r="L266" s="42"/>
      <c r="M266" s="39"/>
      <c r="N266" s="96"/>
      <c r="O266" s="39"/>
      <c r="Q266" s="40"/>
    </row>
    <row r="267" customFormat="1" customHeight="1" spans="1:17">
      <c r="A267" s="34">
        <v>259</v>
      </c>
      <c r="B267" s="35" t="s">
        <v>598</v>
      </c>
      <c r="C267" s="34" t="s">
        <v>563</v>
      </c>
      <c r="D267" s="34" t="s">
        <v>18</v>
      </c>
      <c r="E267" s="36">
        <v>1000</v>
      </c>
      <c r="F267" s="34">
        <v>1650002407</v>
      </c>
      <c r="G267" s="37">
        <v>45470</v>
      </c>
      <c r="H267" s="34" t="s">
        <v>161</v>
      </c>
      <c r="I267" s="39"/>
      <c r="J267" s="39"/>
      <c r="K267" s="93"/>
      <c r="L267" s="42"/>
      <c r="M267" s="39"/>
      <c r="N267" s="96"/>
      <c r="O267" s="39"/>
      <c r="Q267" s="40"/>
    </row>
    <row r="268" customFormat="1" customHeight="1" spans="1:17">
      <c r="A268" s="34">
        <v>260</v>
      </c>
      <c r="B268" s="35" t="s">
        <v>599</v>
      </c>
      <c r="C268" s="34" t="s">
        <v>559</v>
      </c>
      <c r="D268" s="34" t="s">
        <v>18</v>
      </c>
      <c r="E268" s="36">
        <v>1000</v>
      </c>
      <c r="F268" s="34">
        <v>1650001587</v>
      </c>
      <c r="G268" s="37">
        <v>45470</v>
      </c>
      <c r="H268" s="34" t="s">
        <v>161</v>
      </c>
      <c r="I268" s="39"/>
      <c r="J268" s="39"/>
      <c r="K268" s="93"/>
      <c r="L268" s="42"/>
      <c r="M268" s="39"/>
      <c r="N268" s="96"/>
      <c r="O268" s="39"/>
      <c r="Q268" s="40"/>
    </row>
    <row r="269" customFormat="1" customHeight="1" spans="1:17">
      <c r="A269" s="34">
        <v>261</v>
      </c>
      <c r="B269" s="35" t="s">
        <v>600</v>
      </c>
      <c r="C269" s="34" t="s">
        <v>563</v>
      </c>
      <c r="D269" s="34" t="s">
        <v>18</v>
      </c>
      <c r="E269" s="36">
        <v>200</v>
      </c>
      <c r="F269" s="34">
        <v>1650002410</v>
      </c>
      <c r="G269" s="37">
        <v>45470</v>
      </c>
      <c r="H269" s="34" t="s">
        <v>161</v>
      </c>
      <c r="I269" s="39"/>
      <c r="J269" s="39"/>
      <c r="K269" s="93"/>
      <c r="L269" s="42"/>
      <c r="M269" s="39"/>
      <c r="N269" s="96"/>
      <c r="O269" s="39"/>
      <c r="Q269" s="40"/>
    </row>
    <row r="270" customFormat="1" customHeight="1" spans="1:17">
      <c r="A270" s="34">
        <v>262</v>
      </c>
      <c r="B270" s="35" t="s">
        <v>601</v>
      </c>
      <c r="C270" s="34" t="s">
        <v>602</v>
      </c>
      <c r="D270" s="34" t="s">
        <v>18</v>
      </c>
      <c r="E270" s="36">
        <v>200</v>
      </c>
      <c r="F270" s="34">
        <v>1650002411</v>
      </c>
      <c r="G270" s="37">
        <v>45470</v>
      </c>
      <c r="H270" s="34" t="s">
        <v>161</v>
      </c>
      <c r="I270" s="39"/>
      <c r="J270" s="39"/>
      <c r="K270" s="93"/>
      <c r="L270" s="42"/>
      <c r="M270" s="39"/>
      <c r="N270" s="96"/>
      <c r="O270" s="39"/>
      <c r="Q270" s="40"/>
    </row>
    <row r="271" customFormat="1" customHeight="1" spans="1:17">
      <c r="A271" s="34">
        <v>263</v>
      </c>
      <c r="B271" s="35" t="s">
        <v>603</v>
      </c>
      <c r="C271" s="34" t="s">
        <v>604</v>
      </c>
      <c r="D271" s="34" t="s">
        <v>18</v>
      </c>
      <c r="E271" s="36">
        <v>50</v>
      </c>
      <c r="F271" s="34">
        <v>1650002415</v>
      </c>
      <c r="G271" s="37">
        <v>45470</v>
      </c>
      <c r="H271" s="34" t="s">
        <v>161</v>
      </c>
      <c r="I271" s="39"/>
      <c r="J271" s="39"/>
      <c r="K271" s="93"/>
      <c r="L271" s="42"/>
      <c r="M271" s="39"/>
      <c r="N271" s="96"/>
      <c r="O271" s="39"/>
      <c r="Q271" s="40"/>
    </row>
    <row r="272" customFormat="1" customHeight="1" spans="1:17">
      <c r="A272" s="34">
        <v>264</v>
      </c>
      <c r="B272" s="35" t="s">
        <v>605</v>
      </c>
      <c r="C272" s="34" t="s">
        <v>606</v>
      </c>
      <c r="D272" s="34" t="s">
        <v>18</v>
      </c>
      <c r="E272" s="36">
        <v>1000</v>
      </c>
      <c r="F272" s="34">
        <v>1650001866</v>
      </c>
      <c r="G272" s="37">
        <v>45471</v>
      </c>
      <c r="H272" s="34" t="s">
        <v>161</v>
      </c>
      <c r="I272" s="39"/>
      <c r="J272" s="39"/>
      <c r="K272" s="93"/>
      <c r="L272" s="42"/>
      <c r="M272" s="39"/>
      <c r="N272" s="96"/>
      <c r="O272" s="39"/>
      <c r="Q272" s="40"/>
    </row>
    <row r="273" customFormat="1" customHeight="1" spans="1:17">
      <c r="A273" s="34">
        <v>265</v>
      </c>
      <c r="B273" s="35" t="s">
        <v>607</v>
      </c>
      <c r="C273" s="34" t="s">
        <v>66</v>
      </c>
      <c r="D273" s="34" t="s">
        <v>18</v>
      </c>
      <c r="E273" s="36">
        <v>1200</v>
      </c>
      <c r="F273" s="34">
        <v>1650001872</v>
      </c>
      <c r="G273" s="37">
        <v>45471</v>
      </c>
      <c r="H273" s="34" t="s">
        <v>161</v>
      </c>
      <c r="I273" s="39"/>
      <c r="J273" s="39"/>
      <c r="K273" s="93"/>
      <c r="L273" s="42"/>
      <c r="M273" s="39"/>
      <c r="N273" s="96"/>
      <c r="O273" s="39"/>
      <c r="Q273" s="40"/>
    </row>
    <row r="274" customFormat="1" customHeight="1" spans="1:17">
      <c r="A274" s="34">
        <v>266</v>
      </c>
      <c r="B274" s="35" t="s">
        <v>608</v>
      </c>
      <c r="C274" s="34" t="s">
        <v>563</v>
      </c>
      <c r="D274" s="34" t="s">
        <v>18</v>
      </c>
      <c r="E274" s="36">
        <v>2000</v>
      </c>
      <c r="F274" s="34">
        <v>1650002416</v>
      </c>
      <c r="G274" s="37">
        <v>45471</v>
      </c>
      <c r="H274" s="34" t="s">
        <v>161</v>
      </c>
      <c r="I274" s="39"/>
      <c r="J274" s="39"/>
      <c r="K274" s="93"/>
      <c r="L274" s="42"/>
      <c r="M274" s="39"/>
      <c r="N274" s="96"/>
      <c r="O274" s="39"/>
      <c r="Q274" s="40"/>
    </row>
    <row r="275" customFormat="1" customHeight="1" spans="1:17">
      <c r="A275" s="34">
        <v>267</v>
      </c>
      <c r="B275" s="35" t="s">
        <v>609</v>
      </c>
      <c r="C275" s="34" t="s">
        <v>563</v>
      </c>
      <c r="D275" s="34" t="s">
        <v>18</v>
      </c>
      <c r="E275" s="36">
        <v>200</v>
      </c>
      <c r="F275" s="34">
        <v>1650002417</v>
      </c>
      <c r="G275" s="37">
        <v>45471</v>
      </c>
      <c r="H275" s="34" t="s">
        <v>161</v>
      </c>
      <c r="I275" s="39"/>
      <c r="J275" s="39"/>
      <c r="K275" s="93"/>
      <c r="L275" s="42"/>
      <c r="M275" s="39"/>
      <c r="N275" s="96"/>
      <c r="O275" s="39"/>
      <c r="Q275" s="40"/>
    </row>
    <row r="276" customFormat="1" customHeight="1" spans="1:17">
      <c r="A276" s="34">
        <v>268</v>
      </c>
      <c r="B276" s="35" t="s">
        <v>610</v>
      </c>
      <c r="C276" s="34" t="s">
        <v>563</v>
      </c>
      <c r="D276" s="34" t="s">
        <v>18</v>
      </c>
      <c r="E276" s="36">
        <v>2000</v>
      </c>
      <c r="F276" s="34">
        <v>1650001873</v>
      </c>
      <c r="G276" s="37">
        <v>45471</v>
      </c>
      <c r="H276" s="34" t="s">
        <v>161</v>
      </c>
      <c r="I276" s="39"/>
      <c r="J276" s="39"/>
      <c r="K276" s="93"/>
      <c r="L276" s="42"/>
      <c r="M276" s="39"/>
      <c r="N276" s="96"/>
      <c r="O276" s="39"/>
      <c r="Q276" s="40"/>
    </row>
    <row r="277" customFormat="1" customHeight="1" spans="1:17">
      <c r="A277" s="34">
        <v>269</v>
      </c>
      <c r="B277" s="35" t="s">
        <v>611</v>
      </c>
      <c r="C277" s="34" t="s">
        <v>563</v>
      </c>
      <c r="D277" s="34" t="s">
        <v>18</v>
      </c>
      <c r="E277" s="36">
        <v>200</v>
      </c>
      <c r="F277" s="34">
        <v>1650002418</v>
      </c>
      <c r="G277" s="37">
        <v>45471</v>
      </c>
      <c r="H277" s="34" t="s">
        <v>161</v>
      </c>
      <c r="I277" s="39"/>
      <c r="J277" s="39"/>
      <c r="K277" s="93"/>
      <c r="L277" s="42"/>
      <c r="M277" s="39"/>
      <c r="N277" s="96"/>
      <c r="O277" s="39"/>
      <c r="Q277" s="40"/>
    </row>
    <row r="278" customFormat="1" customHeight="1" spans="1:17">
      <c r="A278" s="34">
        <v>270</v>
      </c>
      <c r="B278" s="35" t="s">
        <v>612</v>
      </c>
      <c r="C278" s="34" t="s">
        <v>214</v>
      </c>
      <c r="D278" s="34" t="s">
        <v>18</v>
      </c>
      <c r="E278" s="36">
        <v>300</v>
      </c>
      <c r="F278" s="34">
        <v>1650002423</v>
      </c>
      <c r="G278" s="37">
        <v>45471</v>
      </c>
      <c r="H278" s="34" t="s">
        <v>161</v>
      </c>
      <c r="I278" s="39"/>
      <c r="J278" s="39"/>
      <c r="K278" s="93"/>
      <c r="L278" s="42"/>
      <c r="M278" s="39"/>
      <c r="N278" s="96"/>
      <c r="O278" s="39"/>
      <c r="Q278" s="40"/>
    </row>
    <row r="279" customFormat="1" customHeight="1" spans="1:17">
      <c r="A279" s="34">
        <v>271</v>
      </c>
      <c r="B279" s="35" t="s">
        <v>613</v>
      </c>
      <c r="C279" s="34" t="s">
        <v>167</v>
      </c>
      <c r="D279" s="34" t="s">
        <v>18</v>
      </c>
      <c r="E279" s="36">
        <v>500</v>
      </c>
      <c r="F279" s="34">
        <v>1650002427</v>
      </c>
      <c r="G279" s="37">
        <v>45471</v>
      </c>
      <c r="H279" s="34" t="s">
        <v>161</v>
      </c>
      <c r="I279" s="39"/>
      <c r="J279" s="39"/>
      <c r="K279" s="93"/>
      <c r="L279" s="42"/>
      <c r="M279" s="39"/>
      <c r="N279" s="96"/>
      <c r="O279" s="39"/>
      <c r="Q279" s="40"/>
    </row>
    <row r="280" customFormat="1" customHeight="1" spans="1:17">
      <c r="A280" s="34">
        <v>272</v>
      </c>
      <c r="B280" s="35" t="s">
        <v>614</v>
      </c>
      <c r="C280" s="34" t="s">
        <v>615</v>
      </c>
      <c r="D280" s="34" t="s">
        <v>18</v>
      </c>
      <c r="E280" s="36">
        <v>1000</v>
      </c>
      <c r="F280" s="34">
        <v>1650002428</v>
      </c>
      <c r="G280" s="37">
        <v>45471</v>
      </c>
      <c r="H280" s="34" t="s">
        <v>161</v>
      </c>
      <c r="I280" s="39"/>
      <c r="J280" s="39"/>
      <c r="K280" s="93"/>
      <c r="L280" s="42"/>
      <c r="M280" s="39"/>
      <c r="N280" s="96"/>
      <c r="O280" s="39"/>
      <c r="Q280" s="40"/>
    </row>
    <row r="281" customFormat="1" customHeight="1" spans="1:17">
      <c r="A281" s="34">
        <v>273</v>
      </c>
      <c r="B281" s="35" t="s">
        <v>616</v>
      </c>
      <c r="C281" s="34" t="s">
        <v>167</v>
      </c>
      <c r="D281" s="34" t="s">
        <v>18</v>
      </c>
      <c r="E281" s="36">
        <v>300</v>
      </c>
      <c r="F281" s="34">
        <v>1650002429</v>
      </c>
      <c r="G281" s="37">
        <v>45472</v>
      </c>
      <c r="H281" s="34" t="s">
        <v>161</v>
      </c>
      <c r="I281" s="39"/>
      <c r="J281" s="39"/>
      <c r="K281" s="93"/>
      <c r="L281" s="42"/>
      <c r="M281" s="39"/>
      <c r="N281" s="96"/>
      <c r="O281" s="39"/>
      <c r="Q281" s="40"/>
    </row>
    <row r="282" customFormat="1" customHeight="1" spans="1:17">
      <c r="A282" s="34">
        <v>274</v>
      </c>
      <c r="B282" s="35" t="s">
        <v>617</v>
      </c>
      <c r="C282" s="34" t="s">
        <v>160</v>
      </c>
      <c r="D282" s="34" t="s">
        <v>18</v>
      </c>
      <c r="E282" s="36">
        <v>5000</v>
      </c>
      <c r="F282" s="34">
        <v>1650002431</v>
      </c>
      <c r="G282" s="37">
        <v>45472</v>
      </c>
      <c r="H282" s="34" t="s">
        <v>161</v>
      </c>
      <c r="I282" s="39"/>
      <c r="J282" s="39"/>
      <c r="K282" s="93"/>
      <c r="L282" s="42"/>
      <c r="M282" s="39"/>
      <c r="N282" s="96"/>
      <c r="O282" s="39"/>
      <c r="Q282" s="40"/>
    </row>
    <row r="283" customFormat="1" customHeight="1" spans="1:17">
      <c r="A283" s="34">
        <v>275</v>
      </c>
      <c r="B283" s="35" t="s">
        <v>618</v>
      </c>
      <c r="C283" s="34" t="s">
        <v>160</v>
      </c>
      <c r="D283" s="34" t="s">
        <v>18</v>
      </c>
      <c r="E283" s="36">
        <v>5000</v>
      </c>
      <c r="F283" s="34">
        <v>1650001879</v>
      </c>
      <c r="G283" s="37">
        <v>45472</v>
      </c>
      <c r="H283" s="34" t="s">
        <v>161</v>
      </c>
      <c r="I283" s="39"/>
      <c r="J283" s="39"/>
      <c r="K283" s="93"/>
      <c r="L283" s="42"/>
      <c r="M283" s="39"/>
      <c r="N283" s="96"/>
      <c r="O283" s="39"/>
      <c r="Q283" s="40"/>
    </row>
    <row r="284" customFormat="1" customHeight="1" spans="1:17">
      <c r="A284" s="34">
        <v>276</v>
      </c>
      <c r="B284" s="38" t="s">
        <v>619</v>
      </c>
      <c r="C284" s="34" t="s">
        <v>160</v>
      </c>
      <c r="D284" s="34" t="s">
        <v>18</v>
      </c>
      <c r="E284" s="36">
        <v>1000</v>
      </c>
      <c r="F284" s="34">
        <v>1650001885</v>
      </c>
      <c r="G284" s="37">
        <v>45472</v>
      </c>
      <c r="H284" s="34" t="s">
        <v>161</v>
      </c>
      <c r="I284" s="39"/>
      <c r="J284" s="39"/>
      <c r="K284" s="93"/>
      <c r="L284" s="42"/>
      <c r="M284" s="39"/>
      <c r="N284" s="96"/>
      <c r="O284" s="39"/>
      <c r="Q284" s="40"/>
    </row>
    <row r="285" customFormat="1" customHeight="1" spans="1:17">
      <c r="A285" s="34">
        <v>277</v>
      </c>
      <c r="B285" s="35" t="s">
        <v>620</v>
      </c>
      <c r="C285" s="34" t="s">
        <v>160</v>
      </c>
      <c r="D285" s="34" t="s">
        <v>18</v>
      </c>
      <c r="E285" s="36">
        <v>1000</v>
      </c>
      <c r="F285" s="34">
        <v>1650001882</v>
      </c>
      <c r="G285" s="37">
        <v>45472</v>
      </c>
      <c r="H285" s="34" t="s">
        <v>161</v>
      </c>
      <c r="I285" s="39"/>
      <c r="J285" s="39"/>
      <c r="K285" s="93"/>
      <c r="L285" s="42"/>
      <c r="M285" s="39"/>
      <c r="N285" s="96"/>
      <c r="O285" s="39"/>
      <c r="Q285" s="40"/>
    </row>
    <row r="286" customFormat="1" customHeight="1" spans="1:17">
      <c r="A286" s="34">
        <v>278</v>
      </c>
      <c r="B286" s="35" t="s">
        <v>621</v>
      </c>
      <c r="C286" s="34" t="s">
        <v>167</v>
      </c>
      <c r="D286" s="34" t="s">
        <v>18</v>
      </c>
      <c r="E286" s="36">
        <v>500</v>
      </c>
      <c r="F286" s="34">
        <v>1650002439</v>
      </c>
      <c r="G286" s="37">
        <v>45472</v>
      </c>
      <c r="H286" s="34" t="s">
        <v>161</v>
      </c>
      <c r="I286" s="39"/>
      <c r="J286" s="39"/>
      <c r="K286" s="93"/>
      <c r="L286" s="42"/>
      <c r="M286" s="39"/>
      <c r="N286" s="96"/>
      <c r="O286" s="39"/>
      <c r="Q286" s="40"/>
    </row>
    <row r="287" customFormat="1" customHeight="1" spans="1:17">
      <c r="A287" s="34">
        <v>279</v>
      </c>
      <c r="B287" s="35" t="s">
        <v>622</v>
      </c>
      <c r="C287" s="34" t="s">
        <v>160</v>
      </c>
      <c r="D287" s="34" t="s">
        <v>18</v>
      </c>
      <c r="E287" s="36">
        <v>600</v>
      </c>
      <c r="F287" s="34">
        <v>1650002442</v>
      </c>
      <c r="G287" s="37">
        <v>45473</v>
      </c>
      <c r="H287" s="34" t="s">
        <v>161</v>
      </c>
      <c r="I287" s="39"/>
      <c r="J287" s="39"/>
      <c r="K287" s="93"/>
      <c r="L287" s="42"/>
      <c r="M287" s="39"/>
      <c r="N287" s="96"/>
      <c r="O287" s="39"/>
      <c r="Q287" s="40"/>
    </row>
    <row r="288" customFormat="1" customHeight="1" spans="1:17">
      <c r="A288" s="34">
        <v>280</v>
      </c>
      <c r="B288" s="35" t="s">
        <v>623</v>
      </c>
      <c r="C288" s="34" t="s">
        <v>66</v>
      </c>
      <c r="D288" s="34" t="s">
        <v>18</v>
      </c>
      <c r="E288" s="36">
        <v>5000</v>
      </c>
      <c r="F288" s="34">
        <v>1650001890</v>
      </c>
      <c r="G288" s="37">
        <v>45473</v>
      </c>
      <c r="H288" s="34" t="s">
        <v>161</v>
      </c>
      <c r="I288" s="39"/>
      <c r="J288" s="39"/>
      <c r="K288" s="93"/>
      <c r="L288" s="42"/>
      <c r="M288" s="39"/>
      <c r="N288" s="96"/>
      <c r="O288" s="39"/>
      <c r="Q288" s="40"/>
    </row>
    <row r="289" customFormat="1" customHeight="1" spans="1:17">
      <c r="A289" s="34">
        <v>281</v>
      </c>
      <c r="B289" s="35" t="s">
        <v>624</v>
      </c>
      <c r="C289" s="34" t="s">
        <v>625</v>
      </c>
      <c r="D289" s="34" t="s">
        <v>18</v>
      </c>
      <c r="E289" s="36">
        <v>1000</v>
      </c>
      <c r="F289" s="34">
        <v>1650001538</v>
      </c>
      <c r="G289" s="37">
        <v>45464</v>
      </c>
      <c r="H289" s="34" t="s">
        <v>168</v>
      </c>
      <c r="I289" s="39"/>
      <c r="J289" s="39"/>
      <c r="K289" s="93"/>
      <c r="L289" s="42"/>
      <c r="M289" s="39"/>
      <c r="N289" s="96"/>
      <c r="O289" s="39"/>
      <c r="Q289" s="40"/>
    </row>
    <row r="290" customFormat="1" customHeight="1" spans="1:17">
      <c r="A290" s="34">
        <v>282</v>
      </c>
      <c r="B290" s="35" t="s">
        <v>626</v>
      </c>
      <c r="C290" s="34" t="s">
        <v>167</v>
      </c>
      <c r="D290" s="34" t="s">
        <v>18</v>
      </c>
      <c r="E290" s="36">
        <v>100000</v>
      </c>
      <c r="F290" s="34">
        <v>1650001543</v>
      </c>
      <c r="G290" s="37">
        <v>45467</v>
      </c>
      <c r="H290" s="34" t="s">
        <v>168</v>
      </c>
      <c r="I290" s="39"/>
      <c r="J290" s="39"/>
      <c r="K290" s="93"/>
      <c r="L290" s="42"/>
      <c r="M290" s="39"/>
      <c r="N290" s="96"/>
      <c r="O290" s="39"/>
      <c r="Q290" s="40"/>
    </row>
    <row r="291" customFormat="1" customHeight="1" spans="1:17">
      <c r="A291" s="34">
        <v>283</v>
      </c>
      <c r="B291" s="35" t="s">
        <v>627</v>
      </c>
      <c r="C291" s="34" t="s">
        <v>160</v>
      </c>
      <c r="D291" s="34" t="s">
        <v>18</v>
      </c>
      <c r="E291" s="36">
        <v>10000</v>
      </c>
      <c r="F291" s="34">
        <v>1650001544</v>
      </c>
      <c r="G291" s="37">
        <v>45467</v>
      </c>
      <c r="H291" s="34" t="s">
        <v>168</v>
      </c>
      <c r="I291" s="39"/>
      <c r="J291" s="39"/>
      <c r="K291" s="93"/>
      <c r="L291" s="42"/>
      <c r="M291" s="39"/>
      <c r="N291" s="96"/>
      <c r="O291" s="39"/>
      <c r="Q291" s="40"/>
    </row>
    <row r="292" customFormat="1" customHeight="1" spans="1:17">
      <c r="A292" s="34">
        <v>284</v>
      </c>
      <c r="B292" s="35" t="s">
        <v>628</v>
      </c>
      <c r="C292" s="34" t="s">
        <v>180</v>
      </c>
      <c r="D292" s="34" t="s">
        <v>18</v>
      </c>
      <c r="E292" s="36">
        <v>5000</v>
      </c>
      <c r="F292" s="34">
        <v>1650002171</v>
      </c>
      <c r="G292" s="37">
        <v>45467</v>
      </c>
      <c r="H292" s="34" t="s">
        <v>168</v>
      </c>
      <c r="I292" s="39"/>
      <c r="J292" s="39"/>
      <c r="K292" s="93"/>
      <c r="L292" s="42"/>
      <c r="M292" s="39"/>
      <c r="N292" s="96"/>
      <c r="O292" s="39"/>
      <c r="Q292" s="40"/>
    </row>
    <row r="293" customFormat="1" customHeight="1" spans="1:17">
      <c r="A293" s="34">
        <v>285</v>
      </c>
      <c r="B293" s="35" t="s">
        <v>629</v>
      </c>
      <c r="C293" s="34" t="s">
        <v>18</v>
      </c>
      <c r="D293" s="34" t="s">
        <v>18</v>
      </c>
      <c r="E293" s="36">
        <v>100000</v>
      </c>
      <c r="F293" s="34">
        <v>1650001546</v>
      </c>
      <c r="G293" s="37">
        <v>45467</v>
      </c>
      <c r="H293" s="34" t="s">
        <v>168</v>
      </c>
      <c r="I293" s="39"/>
      <c r="J293" s="39"/>
      <c r="K293" s="93"/>
      <c r="L293" s="42"/>
      <c r="M293" s="39"/>
      <c r="N293" s="96"/>
      <c r="O293" s="39"/>
      <c r="Q293" s="40"/>
    </row>
    <row r="294" customFormat="1" customHeight="1" spans="1:17">
      <c r="A294" s="34">
        <v>286</v>
      </c>
      <c r="B294" s="35" t="s">
        <v>630</v>
      </c>
      <c r="C294" s="34" t="s">
        <v>631</v>
      </c>
      <c r="D294" s="34" t="s">
        <v>18</v>
      </c>
      <c r="E294" s="36">
        <v>10000</v>
      </c>
      <c r="F294" s="34">
        <v>1650001547</v>
      </c>
      <c r="G294" s="37">
        <v>45467</v>
      </c>
      <c r="H294" s="34" t="s">
        <v>168</v>
      </c>
      <c r="I294" s="39"/>
      <c r="J294" s="39"/>
      <c r="K294" s="93"/>
      <c r="L294" s="42"/>
      <c r="M294" s="39"/>
      <c r="N294" s="96"/>
      <c r="O294" s="39"/>
      <c r="Q294" s="40"/>
    </row>
    <row r="295" customFormat="1" customHeight="1" spans="1:17">
      <c r="A295" s="34">
        <v>287</v>
      </c>
      <c r="B295" s="35" t="s">
        <v>632</v>
      </c>
      <c r="C295" s="34" t="s">
        <v>633</v>
      </c>
      <c r="D295" s="34" t="s">
        <v>18</v>
      </c>
      <c r="E295" s="36">
        <v>20000</v>
      </c>
      <c r="F295" s="34">
        <v>1650002166</v>
      </c>
      <c r="G295" s="37">
        <v>45468</v>
      </c>
      <c r="H295" s="34" t="s">
        <v>168</v>
      </c>
      <c r="I295" s="39"/>
      <c r="J295" s="39"/>
      <c r="K295" s="93"/>
      <c r="L295" s="42"/>
      <c r="M295" s="39"/>
      <c r="N295" s="96"/>
      <c r="O295" s="39"/>
      <c r="Q295" s="40"/>
    </row>
    <row r="296" customFormat="1" customHeight="1" spans="1:17">
      <c r="A296" s="34">
        <v>288</v>
      </c>
      <c r="B296" s="35" t="s">
        <v>634</v>
      </c>
      <c r="C296" s="34" t="s">
        <v>635</v>
      </c>
      <c r="D296" s="34" t="s">
        <v>18</v>
      </c>
      <c r="E296" s="36">
        <v>7352.66</v>
      </c>
      <c r="F296" s="34">
        <v>1650001560</v>
      </c>
      <c r="G296" s="37" t="s">
        <v>636</v>
      </c>
      <c r="H296" s="34" t="s">
        <v>168</v>
      </c>
      <c r="I296" s="39"/>
      <c r="J296" s="39"/>
      <c r="K296" s="93"/>
      <c r="L296" s="42"/>
      <c r="M296" s="39"/>
      <c r="N296" s="96"/>
      <c r="O296" s="39"/>
      <c r="Q296" s="40"/>
    </row>
    <row r="297" customFormat="1" customHeight="1" spans="1:17">
      <c r="A297" s="34">
        <v>289</v>
      </c>
      <c r="B297" s="35" t="s">
        <v>637</v>
      </c>
      <c r="C297" s="34" t="s">
        <v>160</v>
      </c>
      <c r="D297" s="34" t="s">
        <v>18</v>
      </c>
      <c r="E297" s="36">
        <v>50000</v>
      </c>
      <c r="F297" s="34">
        <v>1650001559</v>
      </c>
      <c r="G297" s="37">
        <v>45469</v>
      </c>
      <c r="H297" s="34" t="s">
        <v>168</v>
      </c>
      <c r="I297" s="39"/>
      <c r="J297" s="39"/>
      <c r="K297" s="93"/>
      <c r="L297" s="42"/>
      <c r="M297" s="39"/>
      <c r="N297" s="96"/>
      <c r="O297" s="39"/>
      <c r="Q297" s="40"/>
    </row>
    <row r="298" customFormat="1" customHeight="1" spans="1:17">
      <c r="A298" s="34">
        <v>290</v>
      </c>
      <c r="B298" s="35" t="s">
        <v>638</v>
      </c>
      <c r="C298" s="34" t="s">
        <v>167</v>
      </c>
      <c r="D298" s="34" t="s">
        <v>18</v>
      </c>
      <c r="E298" s="36">
        <v>300000</v>
      </c>
      <c r="F298" s="34">
        <v>1650001564</v>
      </c>
      <c r="G298" s="37">
        <v>45469</v>
      </c>
      <c r="H298" s="34" t="s">
        <v>168</v>
      </c>
      <c r="I298" s="39"/>
      <c r="J298" s="39"/>
      <c r="K298" s="93"/>
      <c r="L298" s="42"/>
      <c r="M298" s="39"/>
      <c r="N298" s="96"/>
      <c r="O298" s="39"/>
      <c r="Q298" s="40"/>
    </row>
    <row r="299" customFormat="1" customHeight="1" spans="1:17">
      <c r="A299" s="34">
        <v>291</v>
      </c>
      <c r="B299" s="35" t="s">
        <v>639</v>
      </c>
      <c r="C299" s="34" t="s">
        <v>640</v>
      </c>
      <c r="D299" s="34" t="s">
        <v>18</v>
      </c>
      <c r="E299" s="36">
        <v>3000</v>
      </c>
      <c r="F299" s="34">
        <v>1650002230</v>
      </c>
      <c r="G299" s="37">
        <v>45469</v>
      </c>
      <c r="H299" s="34" t="s">
        <v>168</v>
      </c>
      <c r="I299" s="39"/>
      <c r="J299" s="39"/>
      <c r="K299" s="93"/>
      <c r="L299" s="42"/>
      <c r="M299" s="39"/>
      <c r="N299" s="96"/>
      <c r="O299" s="39"/>
      <c r="Q299" s="40"/>
    </row>
    <row r="300" customFormat="1" customHeight="1" spans="1:17">
      <c r="A300" s="34">
        <v>292</v>
      </c>
      <c r="B300" s="35" t="s">
        <v>641</v>
      </c>
      <c r="C300" s="34" t="s">
        <v>642</v>
      </c>
      <c r="D300" s="34" t="s">
        <v>18</v>
      </c>
      <c r="E300" s="36">
        <v>4000</v>
      </c>
      <c r="F300" s="34">
        <v>1650001567</v>
      </c>
      <c r="G300" s="37">
        <v>45469</v>
      </c>
      <c r="H300" s="34" t="s">
        <v>168</v>
      </c>
      <c r="I300" s="39"/>
      <c r="J300" s="39"/>
      <c r="K300" s="93"/>
      <c r="L300" s="42"/>
      <c r="M300" s="39"/>
      <c r="N300" s="96"/>
      <c r="O300" s="39"/>
      <c r="Q300" s="40"/>
    </row>
    <row r="301" customFormat="1" customHeight="1" spans="1:17">
      <c r="A301" s="34">
        <v>293</v>
      </c>
      <c r="B301" s="35" t="s">
        <v>643</v>
      </c>
      <c r="C301" s="34" t="s">
        <v>160</v>
      </c>
      <c r="D301" s="34" t="s">
        <v>18</v>
      </c>
      <c r="E301" s="36">
        <v>3000</v>
      </c>
      <c r="F301" s="34">
        <v>1650002161</v>
      </c>
      <c r="G301" s="37">
        <v>45469</v>
      </c>
      <c r="H301" s="34" t="s">
        <v>168</v>
      </c>
      <c r="I301" s="39"/>
      <c r="J301" s="39"/>
      <c r="K301" s="93"/>
      <c r="L301" s="42"/>
      <c r="M301" s="39"/>
      <c r="N301" s="96"/>
      <c r="O301" s="39"/>
      <c r="Q301" s="40"/>
    </row>
    <row r="302" customFormat="1" customHeight="1" spans="1:17">
      <c r="A302" s="34">
        <v>294</v>
      </c>
      <c r="B302" s="35" t="s">
        <v>644</v>
      </c>
      <c r="C302" s="34" t="s">
        <v>167</v>
      </c>
      <c r="D302" s="34" t="s">
        <v>18</v>
      </c>
      <c r="E302" s="36">
        <v>10000</v>
      </c>
      <c r="F302" s="34">
        <v>1650001569</v>
      </c>
      <c r="G302" s="37">
        <v>45469</v>
      </c>
      <c r="H302" s="34" t="s">
        <v>168</v>
      </c>
      <c r="I302" s="39"/>
      <c r="J302" s="39"/>
      <c r="K302" s="93"/>
      <c r="L302" s="42"/>
      <c r="M302" s="39"/>
      <c r="N302" s="96"/>
      <c r="O302" s="39"/>
      <c r="Q302" s="40"/>
    </row>
    <row r="303" customFormat="1" customHeight="1" spans="1:17">
      <c r="A303" s="34">
        <v>295</v>
      </c>
      <c r="B303" s="35" t="s">
        <v>645</v>
      </c>
      <c r="C303" s="34" t="s">
        <v>646</v>
      </c>
      <c r="D303" s="34" t="s">
        <v>18</v>
      </c>
      <c r="E303" s="36">
        <v>5000</v>
      </c>
      <c r="F303" s="34">
        <v>1650001573</v>
      </c>
      <c r="G303" s="37">
        <v>45469</v>
      </c>
      <c r="H303" s="34" t="s">
        <v>168</v>
      </c>
      <c r="I303" s="39"/>
      <c r="J303" s="39"/>
      <c r="K303" s="93"/>
      <c r="L303" s="42"/>
      <c r="M303" s="39"/>
      <c r="N303" s="96"/>
      <c r="O303" s="39"/>
      <c r="Q303" s="40"/>
    </row>
    <row r="304" customFormat="1" customHeight="1" spans="1:17">
      <c r="A304" s="34">
        <v>296</v>
      </c>
      <c r="B304" s="35" t="s">
        <v>647</v>
      </c>
      <c r="C304" s="34" t="s">
        <v>648</v>
      </c>
      <c r="D304" s="34" t="s">
        <v>18</v>
      </c>
      <c r="E304" s="36">
        <v>150000</v>
      </c>
      <c r="F304" s="34">
        <v>1650002244</v>
      </c>
      <c r="G304" s="37">
        <v>45470</v>
      </c>
      <c r="H304" s="34" t="s">
        <v>168</v>
      </c>
      <c r="I304" s="39"/>
      <c r="J304" s="39"/>
      <c r="K304" s="93"/>
      <c r="L304" s="42"/>
      <c r="M304" s="39"/>
      <c r="N304" s="96"/>
      <c r="O304" s="39"/>
      <c r="Q304" s="40"/>
    </row>
    <row r="305" customFormat="1" customHeight="1" spans="1:17">
      <c r="A305" s="34">
        <v>297</v>
      </c>
      <c r="B305" s="35" t="s">
        <v>649</v>
      </c>
      <c r="C305" s="34" t="s">
        <v>167</v>
      </c>
      <c r="D305" s="34" t="s">
        <v>18</v>
      </c>
      <c r="E305" s="36">
        <v>10000</v>
      </c>
      <c r="F305" s="34">
        <v>1650001590</v>
      </c>
      <c r="G305" s="37">
        <v>45470</v>
      </c>
      <c r="H305" s="34" t="s">
        <v>168</v>
      </c>
      <c r="I305" s="39"/>
      <c r="J305" s="39"/>
      <c r="K305" s="93"/>
      <c r="L305" s="42"/>
      <c r="M305" s="39"/>
      <c r="N305" s="96"/>
      <c r="O305" s="39"/>
      <c r="Q305" s="40"/>
    </row>
    <row r="306" customFormat="1" customHeight="1" spans="1:17">
      <c r="A306" s="34">
        <v>298</v>
      </c>
      <c r="B306" s="35" t="s">
        <v>650</v>
      </c>
      <c r="C306" s="34" t="s">
        <v>66</v>
      </c>
      <c r="D306" s="34" t="s">
        <v>18</v>
      </c>
      <c r="E306" s="36">
        <v>20000</v>
      </c>
      <c r="F306" s="34">
        <v>1650001589</v>
      </c>
      <c r="G306" s="37">
        <v>45470</v>
      </c>
      <c r="H306" s="34" t="s">
        <v>168</v>
      </c>
      <c r="I306" s="39"/>
      <c r="J306" s="39"/>
      <c r="K306" s="93"/>
      <c r="L306" s="42"/>
      <c r="M306" s="39"/>
      <c r="N306" s="96"/>
      <c r="O306" s="39"/>
      <c r="Q306" s="40"/>
    </row>
    <row r="307" customFormat="1" customHeight="1" spans="1:17">
      <c r="A307" s="34">
        <v>299</v>
      </c>
      <c r="B307" s="35" t="s">
        <v>651</v>
      </c>
      <c r="C307" s="34" t="s">
        <v>289</v>
      </c>
      <c r="D307" s="34" t="s">
        <v>18</v>
      </c>
      <c r="E307" s="36">
        <v>10000</v>
      </c>
      <c r="F307" s="34">
        <v>1650001593</v>
      </c>
      <c r="G307" s="37">
        <v>45470</v>
      </c>
      <c r="H307" s="34" t="s">
        <v>168</v>
      </c>
      <c r="I307" s="39"/>
      <c r="J307" s="39"/>
      <c r="K307" s="93"/>
      <c r="L307" s="42"/>
      <c r="M307" s="39"/>
      <c r="N307" s="96"/>
      <c r="O307" s="39"/>
      <c r="Q307" s="40"/>
    </row>
    <row r="308" customFormat="1" customHeight="1" spans="1:17">
      <c r="A308" s="34">
        <v>300</v>
      </c>
      <c r="B308" s="35" t="s">
        <v>652</v>
      </c>
      <c r="C308" s="34" t="s">
        <v>66</v>
      </c>
      <c r="D308" s="34" t="s">
        <v>18</v>
      </c>
      <c r="E308" s="36">
        <v>50000</v>
      </c>
      <c r="F308" s="34">
        <v>1650001595</v>
      </c>
      <c r="G308" s="37">
        <v>45470</v>
      </c>
      <c r="H308" s="34" t="s">
        <v>168</v>
      </c>
      <c r="I308" s="39"/>
      <c r="J308" s="39"/>
      <c r="K308" s="93"/>
      <c r="L308" s="42"/>
      <c r="M308" s="39"/>
      <c r="N308" s="96"/>
      <c r="O308" s="39"/>
      <c r="Q308" s="40"/>
    </row>
    <row r="309" customFormat="1" customHeight="1" spans="1:17">
      <c r="A309" s="34">
        <v>301</v>
      </c>
      <c r="B309" s="35" t="s">
        <v>185</v>
      </c>
      <c r="C309" s="34" t="s">
        <v>66</v>
      </c>
      <c r="D309" s="34" t="s">
        <v>18</v>
      </c>
      <c r="E309" s="36">
        <v>100000</v>
      </c>
      <c r="F309" s="34">
        <v>1650001596</v>
      </c>
      <c r="G309" s="37">
        <v>45470</v>
      </c>
      <c r="H309" s="34" t="s">
        <v>168</v>
      </c>
      <c r="I309" s="39"/>
      <c r="J309" s="39"/>
      <c r="K309" s="93"/>
      <c r="L309" s="42"/>
      <c r="M309" s="39"/>
      <c r="N309" s="96"/>
      <c r="O309" s="39"/>
      <c r="Q309" s="40"/>
    </row>
    <row r="310" customFormat="1" customHeight="1" spans="1:17">
      <c r="A310" s="34">
        <v>302</v>
      </c>
      <c r="B310" s="35" t="s">
        <v>653</v>
      </c>
      <c r="C310" s="34" t="s">
        <v>66</v>
      </c>
      <c r="D310" s="34" t="s">
        <v>18</v>
      </c>
      <c r="E310" s="36">
        <v>20000</v>
      </c>
      <c r="F310" s="34">
        <v>1650001597</v>
      </c>
      <c r="G310" s="37">
        <v>45470</v>
      </c>
      <c r="H310" s="34" t="s">
        <v>168</v>
      </c>
      <c r="I310" s="39"/>
      <c r="J310" s="39"/>
      <c r="K310" s="93"/>
      <c r="L310" s="42"/>
      <c r="M310" s="39"/>
      <c r="N310" s="96"/>
      <c r="O310" s="39"/>
      <c r="Q310" s="40"/>
    </row>
    <row r="311" customFormat="1" customHeight="1" spans="1:17">
      <c r="A311" s="34">
        <v>303</v>
      </c>
      <c r="B311" s="35" t="s">
        <v>654</v>
      </c>
      <c r="C311" s="34" t="s">
        <v>66</v>
      </c>
      <c r="D311" s="34" t="s">
        <v>18</v>
      </c>
      <c r="E311" s="36">
        <v>40000</v>
      </c>
      <c r="F311" s="34">
        <v>1650001598</v>
      </c>
      <c r="G311" s="37">
        <v>45470</v>
      </c>
      <c r="H311" s="34" t="s">
        <v>168</v>
      </c>
      <c r="I311" s="39"/>
      <c r="J311" s="39"/>
      <c r="K311" s="93"/>
      <c r="L311" s="42"/>
      <c r="M311" s="39"/>
      <c r="N311" s="96"/>
      <c r="O311" s="39"/>
      <c r="Q311" s="40"/>
    </row>
    <row r="312" customFormat="1" customHeight="1" spans="1:17">
      <c r="A312" s="34">
        <v>304</v>
      </c>
      <c r="B312" s="35" t="s">
        <v>655</v>
      </c>
      <c r="C312" s="34" t="s">
        <v>66</v>
      </c>
      <c r="D312" s="34" t="s">
        <v>18</v>
      </c>
      <c r="E312" s="36">
        <v>30000</v>
      </c>
      <c r="F312" s="34">
        <v>1650001599</v>
      </c>
      <c r="G312" s="37">
        <v>45470</v>
      </c>
      <c r="H312" s="34" t="s">
        <v>168</v>
      </c>
      <c r="I312" s="39"/>
      <c r="J312" s="39"/>
      <c r="K312" s="93"/>
      <c r="L312" s="42"/>
      <c r="M312" s="39"/>
      <c r="N312" s="96"/>
      <c r="O312" s="39"/>
      <c r="Q312" s="40"/>
    </row>
    <row r="313" customFormat="1" customHeight="1" spans="1:17">
      <c r="A313" s="34">
        <v>305</v>
      </c>
      <c r="B313" s="35" t="s">
        <v>656</v>
      </c>
      <c r="C313" s="34" t="s">
        <v>66</v>
      </c>
      <c r="D313" s="34" t="s">
        <v>18</v>
      </c>
      <c r="E313" s="36">
        <v>10000</v>
      </c>
      <c r="F313" s="34">
        <v>1650001861</v>
      </c>
      <c r="G313" s="37">
        <v>45470</v>
      </c>
      <c r="H313" s="34" t="s">
        <v>168</v>
      </c>
      <c r="I313" s="39"/>
      <c r="J313" s="39"/>
      <c r="K313" s="93"/>
      <c r="L313" s="42"/>
      <c r="M313" s="39"/>
      <c r="N313" s="96"/>
      <c r="O313" s="39"/>
      <c r="Q313" s="40"/>
    </row>
    <row r="314" customFormat="1" customHeight="1" spans="1:17">
      <c r="A314" s="34">
        <v>306</v>
      </c>
      <c r="B314" s="35" t="s">
        <v>657</v>
      </c>
      <c r="C314" s="34" t="s">
        <v>66</v>
      </c>
      <c r="D314" s="34" t="s">
        <v>18</v>
      </c>
      <c r="E314" s="36">
        <v>24620</v>
      </c>
      <c r="F314" s="34">
        <v>1650001862</v>
      </c>
      <c r="G314" s="37">
        <v>45470</v>
      </c>
      <c r="H314" s="34" t="s">
        <v>168</v>
      </c>
      <c r="I314" s="39"/>
      <c r="J314" s="39"/>
      <c r="K314" s="93"/>
      <c r="L314" s="42"/>
      <c r="M314" s="39"/>
      <c r="N314" s="96"/>
      <c r="O314" s="39"/>
      <c r="Q314" s="40"/>
    </row>
    <row r="315" customFormat="1" customHeight="1" spans="1:17">
      <c r="A315" s="34">
        <v>307</v>
      </c>
      <c r="B315" s="35" t="s">
        <v>16</v>
      </c>
      <c r="C315" s="34" t="s">
        <v>66</v>
      </c>
      <c r="D315" s="34" t="s">
        <v>18</v>
      </c>
      <c r="E315" s="36">
        <v>50000</v>
      </c>
      <c r="F315" s="34">
        <v>1650001950</v>
      </c>
      <c r="G315" s="37">
        <v>45470</v>
      </c>
      <c r="H315" s="34" t="s">
        <v>168</v>
      </c>
      <c r="I315" s="39"/>
      <c r="J315" s="39"/>
      <c r="K315" s="93"/>
      <c r="L315" s="42"/>
      <c r="M315" s="39"/>
      <c r="N315" s="96"/>
      <c r="O315" s="39"/>
      <c r="Q315" s="40"/>
    </row>
    <row r="316" customFormat="1" customHeight="1" spans="1:17">
      <c r="A316" s="34">
        <v>308</v>
      </c>
      <c r="B316" s="35" t="s">
        <v>658</v>
      </c>
      <c r="C316" s="34" t="s">
        <v>167</v>
      </c>
      <c r="D316" s="34" t="s">
        <v>18</v>
      </c>
      <c r="E316" s="36">
        <v>66000</v>
      </c>
      <c r="F316" s="34">
        <v>1650001865</v>
      </c>
      <c r="G316" s="37">
        <v>45471</v>
      </c>
      <c r="H316" s="34" t="s">
        <v>168</v>
      </c>
      <c r="I316" s="39"/>
      <c r="J316" s="39"/>
      <c r="K316" s="93"/>
      <c r="L316" s="42"/>
      <c r="M316" s="39"/>
      <c r="N316" s="96"/>
      <c r="O316" s="39"/>
      <c r="Q316" s="40"/>
    </row>
    <row r="317" customFormat="1" customHeight="1" spans="1:17">
      <c r="A317" s="34">
        <v>309</v>
      </c>
      <c r="B317" s="35" t="s">
        <v>659</v>
      </c>
      <c r="C317" s="34" t="s">
        <v>167</v>
      </c>
      <c r="D317" s="34" t="s">
        <v>18</v>
      </c>
      <c r="E317" s="36">
        <v>50000</v>
      </c>
      <c r="F317" s="34">
        <v>1650002198</v>
      </c>
      <c r="G317" s="37">
        <v>45471</v>
      </c>
      <c r="H317" s="34" t="s">
        <v>168</v>
      </c>
      <c r="I317" s="39"/>
      <c r="J317" s="39"/>
      <c r="K317" s="93"/>
      <c r="L317" s="42"/>
      <c r="M317" s="39"/>
      <c r="N317" s="96"/>
      <c r="O317" s="39"/>
      <c r="Q317" s="40"/>
    </row>
    <row r="318" customFormat="1" customHeight="1" spans="1:17">
      <c r="A318" s="34">
        <v>310</v>
      </c>
      <c r="B318" s="35" t="s">
        <v>660</v>
      </c>
      <c r="C318" s="34" t="s">
        <v>167</v>
      </c>
      <c r="D318" s="34" t="s">
        <v>18</v>
      </c>
      <c r="E318" s="36">
        <v>30000</v>
      </c>
      <c r="F318" s="34">
        <v>1650001870</v>
      </c>
      <c r="G318" s="37">
        <v>45471</v>
      </c>
      <c r="H318" s="34" t="s">
        <v>168</v>
      </c>
      <c r="I318" s="39"/>
      <c r="J318" s="39"/>
      <c r="K318" s="93"/>
      <c r="L318" s="42"/>
      <c r="M318" s="39"/>
      <c r="N318" s="96"/>
      <c r="O318" s="39"/>
      <c r="Q318" s="40"/>
    </row>
    <row r="319" customFormat="1" customHeight="1" spans="1:17">
      <c r="A319" s="34">
        <v>311</v>
      </c>
      <c r="B319" s="35" t="s">
        <v>661</v>
      </c>
      <c r="C319" s="34" t="s">
        <v>180</v>
      </c>
      <c r="D319" s="34" t="s">
        <v>18</v>
      </c>
      <c r="E319" s="36">
        <v>20000</v>
      </c>
      <c r="F319" s="34">
        <v>1650001874</v>
      </c>
      <c r="G319" s="37">
        <v>45471</v>
      </c>
      <c r="H319" s="34" t="s">
        <v>168</v>
      </c>
      <c r="I319" s="39"/>
      <c r="J319" s="39"/>
      <c r="K319" s="93"/>
      <c r="L319" s="42"/>
      <c r="M319" s="39"/>
      <c r="N319" s="96"/>
      <c r="O319" s="39"/>
      <c r="Q319" s="40"/>
    </row>
    <row r="320" customFormat="1" customHeight="1" spans="1:17">
      <c r="A320" s="34">
        <v>312</v>
      </c>
      <c r="B320" s="35" t="s">
        <v>662</v>
      </c>
      <c r="C320" s="34" t="s">
        <v>214</v>
      </c>
      <c r="D320" s="34" t="s">
        <v>18</v>
      </c>
      <c r="E320" s="36">
        <v>200</v>
      </c>
      <c r="F320" s="34">
        <v>1650002436</v>
      </c>
      <c r="G320" s="37">
        <v>45472</v>
      </c>
      <c r="H320" s="34" t="s">
        <v>168</v>
      </c>
      <c r="I320" s="39"/>
      <c r="J320" s="39"/>
      <c r="K320" s="93"/>
      <c r="L320" s="42"/>
      <c r="M320" s="39"/>
      <c r="N320" s="96"/>
      <c r="O320" s="39"/>
      <c r="Q320" s="40"/>
    </row>
    <row r="321" customFormat="1" customHeight="1" spans="1:17">
      <c r="A321" s="34">
        <v>313</v>
      </c>
      <c r="B321" s="35" t="s">
        <v>663</v>
      </c>
      <c r="C321" s="34" t="s">
        <v>664</v>
      </c>
      <c r="D321" s="34" t="s">
        <v>18</v>
      </c>
      <c r="E321" s="36">
        <v>10000</v>
      </c>
      <c r="F321" s="34">
        <v>1650001886</v>
      </c>
      <c r="G321" s="37">
        <v>45472</v>
      </c>
      <c r="H321" s="34" t="s">
        <v>168</v>
      </c>
      <c r="I321" s="39"/>
      <c r="J321" s="39"/>
      <c r="K321" s="93"/>
      <c r="L321" s="42"/>
      <c r="M321" s="39"/>
      <c r="N321" s="96"/>
      <c r="O321" s="39"/>
      <c r="Q321" s="40"/>
    </row>
    <row r="322" customFormat="1" customHeight="1" spans="1:17">
      <c r="A322" s="34">
        <v>314</v>
      </c>
      <c r="B322" s="35" t="s">
        <v>665</v>
      </c>
      <c r="C322" s="34" t="s">
        <v>66</v>
      </c>
      <c r="D322" s="34" t="s">
        <v>18</v>
      </c>
      <c r="E322" s="36">
        <v>20000</v>
      </c>
      <c r="F322" s="34">
        <v>1650002449</v>
      </c>
      <c r="G322" s="37">
        <v>45474</v>
      </c>
      <c r="H322" s="34" t="s">
        <v>45</v>
      </c>
      <c r="I322" s="39"/>
      <c r="J322" s="39"/>
      <c r="K322" s="93"/>
      <c r="L322" s="42"/>
      <c r="M322" s="39"/>
      <c r="N322" s="96"/>
      <c r="O322" s="39"/>
      <c r="Q322" s="40"/>
    </row>
    <row r="323" customFormat="1" customHeight="1" spans="1:17">
      <c r="A323" s="34">
        <v>315</v>
      </c>
      <c r="B323" s="35" t="s">
        <v>666</v>
      </c>
      <c r="C323" s="34" t="s">
        <v>66</v>
      </c>
      <c r="D323" s="34" t="s">
        <v>18</v>
      </c>
      <c r="E323" s="36">
        <v>500000</v>
      </c>
      <c r="F323" s="34">
        <v>1650001908</v>
      </c>
      <c r="G323" s="37">
        <v>45474</v>
      </c>
      <c r="H323" s="34" t="s">
        <v>45</v>
      </c>
      <c r="I323" s="39"/>
      <c r="J323" s="39"/>
      <c r="K323" s="93"/>
      <c r="L323" s="42"/>
      <c r="M323" s="39"/>
      <c r="N323" s="96"/>
      <c r="O323" s="39"/>
      <c r="Q323" s="40"/>
    </row>
    <row r="324" customFormat="1" customHeight="1" spans="1:17">
      <c r="A324" s="34">
        <v>316</v>
      </c>
      <c r="B324" s="35" t="s">
        <v>581</v>
      </c>
      <c r="C324" s="34" t="s">
        <v>667</v>
      </c>
      <c r="D324" s="34" t="s">
        <v>18</v>
      </c>
      <c r="E324" s="36">
        <v>2000</v>
      </c>
      <c r="F324" s="34">
        <v>1650002451</v>
      </c>
      <c r="G324" s="37">
        <v>45474</v>
      </c>
      <c r="H324" s="34" t="s">
        <v>45</v>
      </c>
      <c r="I324" s="39"/>
      <c r="J324" s="39"/>
      <c r="K324" s="93"/>
      <c r="L324" s="42"/>
      <c r="M324" s="39"/>
      <c r="N324" s="96"/>
      <c r="O324" s="39"/>
      <c r="Q324" s="40"/>
    </row>
    <row r="325" customFormat="1" customHeight="1" spans="1:17">
      <c r="A325" s="34">
        <v>317</v>
      </c>
      <c r="B325" s="35" t="s">
        <v>668</v>
      </c>
      <c r="C325" s="34" t="s">
        <v>669</v>
      </c>
      <c r="D325" s="34" t="s">
        <v>18</v>
      </c>
      <c r="E325" s="36">
        <v>20000</v>
      </c>
      <c r="F325" s="34">
        <v>1650001954</v>
      </c>
      <c r="G325" s="37">
        <v>45474</v>
      </c>
      <c r="H325" s="34" t="s">
        <v>45</v>
      </c>
      <c r="I325" s="39"/>
      <c r="J325" s="39"/>
      <c r="K325" s="93"/>
      <c r="L325" s="42"/>
      <c r="M325" s="39"/>
      <c r="N325" s="96"/>
      <c r="O325" s="39"/>
      <c r="Q325" s="40"/>
    </row>
    <row r="326" customFormat="1" customHeight="1" spans="1:17">
      <c r="A326" s="34">
        <v>318</v>
      </c>
      <c r="B326" s="35" t="s">
        <v>656</v>
      </c>
      <c r="C326" s="34" t="s">
        <v>670</v>
      </c>
      <c r="D326" s="34" t="s">
        <v>18</v>
      </c>
      <c r="E326" s="36">
        <v>10000</v>
      </c>
      <c r="F326" s="34">
        <v>1650002458</v>
      </c>
      <c r="G326" s="37">
        <v>45475</v>
      </c>
      <c r="H326" s="34" t="s">
        <v>45</v>
      </c>
      <c r="I326" s="39"/>
      <c r="J326" s="39"/>
      <c r="K326" s="93"/>
      <c r="L326" s="42"/>
      <c r="M326" s="39"/>
      <c r="N326" s="96"/>
      <c r="O326" s="39"/>
      <c r="Q326" s="40"/>
    </row>
    <row r="327" customFormat="1" customHeight="1" spans="1:17">
      <c r="A327" s="34">
        <v>319</v>
      </c>
      <c r="B327" s="35" t="s">
        <v>671</v>
      </c>
      <c r="C327" s="34" t="s">
        <v>672</v>
      </c>
      <c r="D327" s="34" t="s">
        <v>18</v>
      </c>
      <c r="E327" s="36">
        <v>200</v>
      </c>
      <c r="F327" s="34">
        <v>1650002463</v>
      </c>
      <c r="G327" s="37">
        <v>45475</v>
      </c>
      <c r="H327" s="34" t="s">
        <v>45</v>
      </c>
      <c r="I327" s="39"/>
      <c r="J327" s="39"/>
      <c r="K327" s="93"/>
      <c r="L327" s="42"/>
      <c r="M327" s="39"/>
      <c r="N327" s="96"/>
      <c r="O327" s="39"/>
      <c r="Q327" s="40"/>
    </row>
    <row r="328" customFormat="1" customHeight="1" spans="1:17">
      <c r="A328" s="34">
        <v>320</v>
      </c>
      <c r="B328" s="35" t="s">
        <v>673</v>
      </c>
      <c r="C328" s="34" t="s">
        <v>66</v>
      </c>
      <c r="D328" s="34" t="s">
        <v>18</v>
      </c>
      <c r="E328" s="36">
        <v>200</v>
      </c>
      <c r="F328" s="34">
        <v>1650002472</v>
      </c>
      <c r="G328" s="37">
        <v>45475</v>
      </c>
      <c r="H328" s="34" t="s">
        <v>45</v>
      </c>
      <c r="I328" s="39"/>
      <c r="J328" s="39"/>
      <c r="K328" s="93"/>
      <c r="L328" s="42"/>
      <c r="M328" s="39"/>
      <c r="N328" s="96"/>
      <c r="O328" s="39"/>
      <c r="Q328" s="40"/>
    </row>
    <row r="329" customFormat="1" customHeight="1" spans="1:17">
      <c r="A329" s="34">
        <v>321</v>
      </c>
      <c r="B329" s="35" t="s">
        <v>674</v>
      </c>
      <c r="C329" s="34" t="s">
        <v>66</v>
      </c>
      <c r="D329" s="34" t="s">
        <v>18</v>
      </c>
      <c r="E329" s="36">
        <v>100</v>
      </c>
      <c r="F329" s="34">
        <v>1650002474</v>
      </c>
      <c r="G329" s="37">
        <v>45476</v>
      </c>
      <c r="H329" s="34" t="s">
        <v>45</v>
      </c>
      <c r="I329" s="39"/>
      <c r="J329" s="39"/>
      <c r="K329" s="93"/>
      <c r="L329" s="42"/>
      <c r="M329" s="39"/>
      <c r="N329" s="96"/>
      <c r="O329" s="39"/>
      <c r="Q329" s="40"/>
    </row>
    <row r="330" customFormat="1" customHeight="1" spans="1:17">
      <c r="A330" s="34">
        <v>322</v>
      </c>
      <c r="B330" s="35" t="s">
        <v>675</v>
      </c>
      <c r="C330" s="34" t="s">
        <v>676</v>
      </c>
      <c r="D330" s="34" t="s">
        <v>18</v>
      </c>
      <c r="E330" s="36">
        <v>200</v>
      </c>
      <c r="F330" s="34">
        <v>1650002475</v>
      </c>
      <c r="G330" s="37">
        <v>45477</v>
      </c>
      <c r="H330" s="34" t="s">
        <v>45</v>
      </c>
      <c r="I330" s="39"/>
      <c r="J330" s="39"/>
      <c r="K330" s="93"/>
      <c r="L330" s="42"/>
      <c r="M330" s="39"/>
      <c r="N330" s="96"/>
      <c r="O330" s="39"/>
      <c r="Q330" s="40"/>
    </row>
    <row r="331" customFormat="1" customHeight="1" spans="1:17">
      <c r="A331" s="34">
        <v>323</v>
      </c>
      <c r="B331" s="35" t="s">
        <v>677</v>
      </c>
      <c r="C331" s="34" t="s">
        <v>66</v>
      </c>
      <c r="D331" s="34" t="s">
        <v>18</v>
      </c>
      <c r="E331" s="36">
        <v>2000000</v>
      </c>
      <c r="F331" s="34">
        <v>1650001932</v>
      </c>
      <c r="G331" s="37">
        <v>45477</v>
      </c>
      <c r="H331" s="34" t="s">
        <v>45</v>
      </c>
      <c r="I331" s="39"/>
      <c r="J331" s="39"/>
      <c r="K331" s="93"/>
      <c r="L331" s="42"/>
      <c r="M331" s="39"/>
      <c r="N331" s="96"/>
      <c r="O331" s="39"/>
      <c r="Q331" s="40"/>
    </row>
    <row r="332" customFormat="1" customHeight="1" spans="1:17">
      <c r="A332" s="34">
        <v>324</v>
      </c>
      <c r="B332" s="35" t="s">
        <v>678</v>
      </c>
      <c r="C332" s="34" t="s">
        <v>289</v>
      </c>
      <c r="D332" s="34" t="s">
        <v>18</v>
      </c>
      <c r="E332" s="36">
        <v>800</v>
      </c>
      <c r="F332" s="34">
        <v>1650001938</v>
      </c>
      <c r="G332" s="37">
        <v>45478</v>
      </c>
      <c r="H332" s="34" t="s">
        <v>45</v>
      </c>
      <c r="I332" s="39"/>
      <c r="J332" s="39"/>
      <c r="K332" s="93"/>
      <c r="L332" s="42"/>
      <c r="M332" s="39"/>
      <c r="N332" s="96"/>
      <c r="O332" s="39"/>
      <c r="Q332" s="40"/>
    </row>
    <row r="333" customFormat="1" customHeight="1" spans="1:17">
      <c r="A333" s="34">
        <v>325</v>
      </c>
      <c r="B333" s="35" t="s">
        <v>679</v>
      </c>
      <c r="C333" s="34" t="s">
        <v>66</v>
      </c>
      <c r="D333" s="34" t="s">
        <v>18</v>
      </c>
      <c r="E333" s="36">
        <v>800</v>
      </c>
      <c r="F333" s="34">
        <v>1650001940</v>
      </c>
      <c r="G333" s="37">
        <v>45478</v>
      </c>
      <c r="H333" s="34" t="s">
        <v>45</v>
      </c>
      <c r="I333" s="39"/>
      <c r="J333" s="39"/>
      <c r="K333" s="93"/>
      <c r="L333" s="42"/>
      <c r="M333" s="39"/>
      <c r="N333" s="96"/>
      <c r="O333" s="39"/>
      <c r="Q333" s="40"/>
    </row>
    <row r="334" customFormat="1" customHeight="1" spans="1:17">
      <c r="A334" s="34">
        <v>326</v>
      </c>
      <c r="B334" s="35" t="s">
        <v>680</v>
      </c>
      <c r="C334" s="34" t="s">
        <v>66</v>
      </c>
      <c r="D334" s="34" t="s">
        <v>18</v>
      </c>
      <c r="E334" s="36">
        <v>100000</v>
      </c>
      <c r="F334" s="34">
        <v>1650001953</v>
      </c>
      <c r="G334" s="37">
        <v>45481</v>
      </c>
      <c r="H334" s="34" t="s">
        <v>45</v>
      </c>
      <c r="I334" s="39"/>
      <c r="J334" s="39"/>
      <c r="K334" s="93"/>
      <c r="L334" s="42"/>
      <c r="M334" s="39"/>
      <c r="N334" s="96"/>
      <c r="O334" s="39"/>
      <c r="Q334" s="40"/>
    </row>
    <row r="335" customFormat="1" customHeight="1" spans="1:17">
      <c r="A335" s="34">
        <v>327</v>
      </c>
      <c r="B335" s="35" t="s">
        <v>681</v>
      </c>
      <c r="C335" s="34" t="s">
        <v>66</v>
      </c>
      <c r="D335" s="34" t="s">
        <v>18</v>
      </c>
      <c r="E335" s="36">
        <v>5000</v>
      </c>
      <c r="F335" s="34">
        <v>1650002262</v>
      </c>
      <c r="G335" s="37">
        <v>45481</v>
      </c>
      <c r="H335" s="34" t="s">
        <v>45</v>
      </c>
      <c r="I335" s="39"/>
      <c r="J335" s="39"/>
      <c r="K335" s="93"/>
      <c r="L335" s="42"/>
      <c r="M335" s="39"/>
      <c r="N335" s="96"/>
      <c r="O335" s="39"/>
      <c r="Q335" s="40"/>
    </row>
    <row r="336" customFormat="1" customHeight="1" spans="1:17">
      <c r="A336" s="34">
        <v>328</v>
      </c>
      <c r="B336" s="35" t="s">
        <v>682</v>
      </c>
      <c r="C336" s="34" t="s">
        <v>66</v>
      </c>
      <c r="D336" s="34" t="s">
        <v>18</v>
      </c>
      <c r="E336" s="36">
        <v>300</v>
      </c>
      <c r="F336" s="34">
        <v>1650002490</v>
      </c>
      <c r="G336" s="37">
        <v>45481</v>
      </c>
      <c r="H336" s="34" t="s">
        <v>45</v>
      </c>
      <c r="I336" s="39"/>
      <c r="J336" s="39"/>
      <c r="K336" s="93"/>
      <c r="L336" s="42"/>
      <c r="M336" s="39"/>
      <c r="N336" s="96"/>
      <c r="O336" s="39"/>
      <c r="Q336" s="40"/>
    </row>
    <row r="337" customFormat="1" customHeight="1" spans="1:17">
      <c r="A337" s="34">
        <v>329</v>
      </c>
      <c r="B337" s="35" t="s">
        <v>683</v>
      </c>
      <c r="C337" s="34" t="s">
        <v>180</v>
      </c>
      <c r="D337" s="34" t="s">
        <v>18</v>
      </c>
      <c r="E337" s="36">
        <v>1000000</v>
      </c>
      <c r="F337" s="34"/>
      <c r="G337" s="37">
        <v>45485</v>
      </c>
      <c r="H337" s="34" t="s">
        <v>45</v>
      </c>
      <c r="I337" s="39"/>
      <c r="J337" s="39"/>
      <c r="K337" s="93"/>
      <c r="L337" s="42"/>
      <c r="M337" s="39"/>
      <c r="N337" s="96"/>
      <c r="O337" s="39"/>
      <c r="Q337" s="40"/>
    </row>
    <row r="338" customFormat="1" customHeight="1" spans="1:17">
      <c r="A338" s="34">
        <v>330</v>
      </c>
      <c r="B338" s="35" t="s">
        <v>684</v>
      </c>
      <c r="C338" s="34" t="s">
        <v>66</v>
      </c>
      <c r="D338" s="34" t="s">
        <v>18</v>
      </c>
      <c r="E338" s="36">
        <v>500</v>
      </c>
      <c r="F338" s="34"/>
      <c r="G338" s="37">
        <v>45489</v>
      </c>
      <c r="H338" s="34" t="s">
        <v>45</v>
      </c>
      <c r="I338" s="39"/>
      <c r="J338" s="39"/>
      <c r="K338" s="93"/>
      <c r="L338" s="42"/>
      <c r="M338" s="39"/>
      <c r="N338" s="96"/>
      <c r="O338" s="39"/>
      <c r="Q338" s="40"/>
    </row>
    <row r="339" customFormat="1" customHeight="1" spans="1:17">
      <c r="A339" s="34">
        <v>331</v>
      </c>
      <c r="B339" s="35" t="s">
        <v>685</v>
      </c>
      <c r="C339" s="34" t="s">
        <v>686</v>
      </c>
      <c r="D339" s="34" t="s">
        <v>18</v>
      </c>
      <c r="E339" s="36">
        <v>200</v>
      </c>
      <c r="F339" s="34">
        <v>1650002504</v>
      </c>
      <c r="G339" s="37">
        <v>45489</v>
      </c>
      <c r="H339" s="34" t="s">
        <v>45</v>
      </c>
      <c r="I339" s="39"/>
      <c r="J339" s="39"/>
      <c r="K339" s="93"/>
      <c r="L339" s="42"/>
      <c r="M339" s="39"/>
      <c r="N339" s="96"/>
      <c r="O339" s="39"/>
      <c r="Q339" s="40"/>
    </row>
    <row r="340" customFormat="1" customHeight="1" spans="1:17">
      <c r="A340" s="34">
        <v>332</v>
      </c>
      <c r="B340" s="35" t="s">
        <v>687</v>
      </c>
      <c r="C340" s="34" t="s">
        <v>66</v>
      </c>
      <c r="D340" s="34" t="s">
        <v>18</v>
      </c>
      <c r="E340" s="36">
        <v>5000</v>
      </c>
      <c r="F340" s="34">
        <v>1650002222</v>
      </c>
      <c r="G340" s="37">
        <v>45496</v>
      </c>
      <c r="H340" s="34" t="s">
        <v>45</v>
      </c>
      <c r="I340" s="39"/>
      <c r="J340" s="39"/>
      <c r="K340" s="93"/>
      <c r="L340" s="42"/>
      <c r="M340" s="39"/>
      <c r="N340" s="96"/>
      <c r="O340" s="39"/>
      <c r="Q340" s="40"/>
    </row>
    <row r="341" customFormat="1" customHeight="1" spans="1:17">
      <c r="A341" s="34">
        <v>333</v>
      </c>
      <c r="B341" s="35" t="s">
        <v>688</v>
      </c>
      <c r="C341" s="34" t="s">
        <v>214</v>
      </c>
      <c r="D341" s="34" t="s">
        <v>18</v>
      </c>
      <c r="E341" s="36">
        <v>50000</v>
      </c>
      <c r="F341" s="34">
        <v>1650002252</v>
      </c>
      <c r="G341" s="37">
        <v>45499</v>
      </c>
      <c r="H341" s="34" t="s">
        <v>45</v>
      </c>
      <c r="I341" s="39"/>
      <c r="J341" s="39"/>
      <c r="K341" s="93"/>
      <c r="L341" s="42"/>
      <c r="M341" s="39"/>
      <c r="N341" s="96"/>
      <c r="O341" s="39"/>
      <c r="Q341" s="40"/>
    </row>
    <row r="342" customFormat="1" customHeight="1" spans="1:17">
      <c r="A342" s="34">
        <v>334</v>
      </c>
      <c r="B342" s="35" t="s">
        <v>689</v>
      </c>
      <c r="C342" s="34" t="s">
        <v>66</v>
      </c>
      <c r="D342" s="34" t="s">
        <v>18</v>
      </c>
      <c r="E342" s="36">
        <v>5000</v>
      </c>
      <c r="F342" s="34">
        <v>1650002186</v>
      </c>
      <c r="G342" s="37">
        <v>45484</v>
      </c>
      <c r="H342" s="34" t="s">
        <v>135</v>
      </c>
      <c r="I342" s="39"/>
      <c r="J342" s="39"/>
      <c r="K342" s="93"/>
      <c r="L342" s="42"/>
      <c r="M342" s="39"/>
      <c r="N342" s="96"/>
      <c r="O342" s="39"/>
      <c r="Q342" s="40"/>
    </row>
    <row r="343" customFormat="1" customHeight="1" spans="1:17">
      <c r="A343" s="34">
        <v>335</v>
      </c>
      <c r="B343" s="35" t="s">
        <v>690</v>
      </c>
      <c r="C343" s="34" t="s">
        <v>66</v>
      </c>
      <c r="D343" s="34" t="s">
        <v>18</v>
      </c>
      <c r="E343" s="36">
        <v>3000</v>
      </c>
      <c r="F343" s="34">
        <v>1650002175</v>
      </c>
      <c r="G343" s="37">
        <v>45484</v>
      </c>
      <c r="H343" s="34" t="s">
        <v>135</v>
      </c>
      <c r="I343" s="39"/>
      <c r="J343" s="39"/>
      <c r="K343" s="93"/>
      <c r="L343" s="42"/>
      <c r="M343" s="39"/>
      <c r="N343" s="96"/>
      <c r="O343" s="39"/>
      <c r="Q343" s="40"/>
    </row>
    <row r="344" customFormat="1" customHeight="1" spans="1:17">
      <c r="A344" s="34">
        <v>336</v>
      </c>
      <c r="B344" s="35" t="s">
        <v>691</v>
      </c>
      <c r="C344" s="34" t="s">
        <v>66</v>
      </c>
      <c r="D344" s="34" t="s">
        <v>18</v>
      </c>
      <c r="E344" s="36">
        <v>5000</v>
      </c>
      <c r="F344" s="34">
        <v>1650002187</v>
      </c>
      <c r="G344" s="37">
        <v>45484</v>
      </c>
      <c r="H344" s="34" t="s">
        <v>135</v>
      </c>
      <c r="I344" s="39"/>
      <c r="J344" s="39"/>
      <c r="K344" s="93"/>
      <c r="L344" s="42"/>
      <c r="M344" s="39"/>
      <c r="N344" s="96"/>
      <c r="O344" s="39"/>
      <c r="Q344" s="40"/>
    </row>
    <row r="345" customFormat="1" customHeight="1" spans="1:17">
      <c r="A345" s="34">
        <v>337</v>
      </c>
      <c r="B345" s="35" t="s">
        <v>692</v>
      </c>
      <c r="C345" s="34" t="s">
        <v>66</v>
      </c>
      <c r="D345" s="34" t="s">
        <v>18</v>
      </c>
      <c r="E345" s="36">
        <v>1000</v>
      </c>
      <c r="F345" s="34">
        <v>1650002512</v>
      </c>
      <c r="G345" s="37">
        <v>45502</v>
      </c>
      <c r="H345" s="34" t="s">
        <v>61</v>
      </c>
      <c r="I345" s="39"/>
      <c r="J345" s="39"/>
      <c r="K345" s="93"/>
      <c r="L345" s="42"/>
      <c r="M345" s="39"/>
      <c r="N345" s="96"/>
      <c r="O345" s="39"/>
      <c r="Q345" s="40"/>
    </row>
    <row r="346" customFormat="1" customHeight="1" spans="1:17">
      <c r="A346" s="34">
        <v>338</v>
      </c>
      <c r="B346" s="35" t="s">
        <v>145</v>
      </c>
      <c r="C346" s="34" t="s">
        <v>693</v>
      </c>
      <c r="D346" s="34" t="s">
        <v>18</v>
      </c>
      <c r="E346" s="36">
        <v>5750</v>
      </c>
      <c r="F346" s="34"/>
      <c r="G346" s="37">
        <v>45505</v>
      </c>
      <c r="H346" s="34" t="s">
        <v>113</v>
      </c>
      <c r="I346" s="39"/>
      <c r="J346" s="39"/>
      <c r="K346" s="93"/>
      <c r="L346" s="42"/>
      <c r="M346" s="39"/>
      <c r="N346" s="96"/>
      <c r="O346" s="39"/>
      <c r="Q346" s="40"/>
    </row>
    <row r="347" customFormat="1" customHeight="1" spans="1:17">
      <c r="A347" s="34">
        <v>339</v>
      </c>
      <c r="B347" s="35" t="s">
        <v>694</v>
      </c>
      <c r="C347" s="34" t="s">
        <v>66</v>
      </c>
      <c r="D347" s="34" t="s">
        <v>18</v>
      </c>
      <c r="E347" s="36">
        <v>10000</v>
      </c>
      <c r="F347" s="34">
        <v>1650002254</v>
      </c>
      <c r="G347" s="37">
        <v>45509</v>
      </c>
      <c r="H347" s="34" t="s">
        <v>113</v>
      </c>
      <c r="I347" s="39"/>
      <c r="J347" s="39"/>
      <c r="K347" s="93"/>
      <c r="L347" s="42"/>
      <c r="M347" s="39"/>
      <c r="N347" s="96"/>
      <c r="O347" s="39"/>
      <c r="Q347" s="40"/>
    </row>
    <row r="348" customFormat="1" customHeight="1" spans="1:17">
      <c r="A348" s="34">
        <v>340</v>
      </c>
      <c r="B348" s="35" t="s">
        <v>145</v>
      </c>
      <c r="C348" s="41" t="s">
        <v>695</v>
      </c>
      <c r="D348" s="34" t="s">
        <v>18</v>
      </c>
      <c r="E348" s="36">
        <v>1600000</v>
      </c>
      <c r="F348" s="34"/>
      <c r="G348" s="37">
        <v>45478</v>
      </c>
      <c r="H348" s="34" t="s">
        <v>61</v>
      </c>
      <c r="I348" s="39"/>
      <c r="J348" s="39"/>
      <c r="K348" s="93"/>
      <c r="L348" s="42"/>
      <c r="M348" s="39"/>
      <c r="N348" s="93">
        <f>E348-K348</f>
        <v>1600000</v>
      </c>
      <c r="O348" s="39"/>
      <c r="Q348" s="40"/>
    </row>
    <row r="349" s="45" customFormat="1" customHeight="1" spans="1:17">
      <c r="A349" s="34">
        <v>341</v>
      </c>
      <c r="B349" s="41" t="s">
        <v>696</v>
      </c>
      <c r="C349" s="41" t="s">
        <v>697</v>
      </c>
      <c r="D349" s="41" t="s">
        <v>18</v>
      </c>
      <c r="E349" s="83">
        <v>100</v>
      </c>
      <c r="F349" s="41">
        <v>1650002380</v>
      </c>
      <c r="G349" s="89">
        <v>45469</v>
      </c>
      <c r="H349" s="41" t="s">
        <v>161</v>
      </c>
      <c r="I349" s="41"/>
      <c r="J349" s="41"/>
      <c r="K349" s="69"/>
      <c r="L349" s="89"/>
      <c r="M349" s="41"/>
      <c r="N349" s="69">
        <v>100</v>
      </c>
      <c r="O349" s="41"/>
      <c r="Q349" s="98"/>
    </row>
    <row r="350" customFormat="1" customHeight="1" spans="1:17">
      <c r="A350" s="34">
        <v>342</v>
      </c>
      <c r="B350" s="35" t="s">
        <v>698</v>
      </c>
      <c r="C350" s="41" t="s">
        <v>699</v>
      </c>
      <c r="D350" s="34" t="s">
        <v>18</v>
      </c>
      <c r="E350" s="36">
        <v>500</v>
      </c>
      <c r="F350" s="34">
        <v>1650002385</v>
      </c>
      <c r="G350" s="37">
        <v>45469</v>
      </c>
      <c r="H350" s="34" t="s">
        <v>161</v>
      </c>
      <c r="I350" s="39"/>
      <c r="J350" s="34"/>
      <c r="K350" s="43"/>
      <c r="L350" s="42"/>
      <c r="M350" s="39"/>
      <c r="N350" s="43">
        <v>500</v>
      </c>
      <c r="O350" s="39"/>
      <c r="Q350" s="40"/>
    </row>
    <row r="351" customFormat="1" customHeight="1" spans="1:17">
      <c r="A351" s="34">
        <v>343</v>
      </c>
      <c r="B351" s="35" t="s">
        <v>700</v>
      </c>
      <c r="C351" s="41" t="s">
        <v>701</v>
      </c>
      <c r="D351" s="34" t="s">
        <v>18</v>
      </c>
      <c r="E351" s="36">
        <v>300</v>
      </c>
      <c r="F351" s="34">
        <v>1650002396</v>
      </c>
      <c r="G351" s="37">
        <v>45469</v>
      </c>
      <c r="H351" s="34" t="s">
        <v>161</v>
      </c>
      <c r="I351" s="39"/>
      <c r="J351" s="34"/>
      <c r="K351" s="43"/>
      <c r="L351" s="42"/>
      <c r="M351" s="39"/>
      <c r="N351" s="43">
        <v>300</v>
      </c>
      <c r="O351" s="39"/>
      <c r="Q351" s="40"/>
    </row>
    <row r="352" customFormat="1" customHeight="1" spans="1:17">
      <c r="A352" s="34">
        <v>344</v>
      </c>
      <c r="B352" s="35" t="s">
        <v>702</v>
      </c>
      <c r="C352" s="41" t="s">
        <v>701</v>
      </c>
      <c r="D352" s="34" t="s">
        <v>18</v>
      </c>
      <c r="E352" s="36">
        <v>600</v>
      </c>
      <c r="F352" s="34">
        <v>1650002401</v>
      </c>
      <c r="G352" s="37">
        <v>45470</v>
      </c>
      <c r="H352" s="34" t="s">
        <v>161</v>
      </c>
      <c r="I352" s="39"/>
      <c r="J352" s="34"/>
      <c r="K352" s="43"/>
      <c r="L352" s="42"/>
      <c r="M352" s="39"/>
      <c r="N352" s="43">
        <v>600</v>
      </c>
      <c r="O352" s="39"/>
      <c r="Q352" s="40"/>
    </row>
    <row r="353" customFormat="1" customHeight="1" spans="1:17">
      <c r="A353" s="34">
        <v>345</v>
      </c>
      <c r="B353" s="35" t="s">
        <v>703</v>
      </c>
      <c r="C353" s="41" t="s">
        <v>704</v>
      </c>
      <c r="D353" s="34" t="s">
        <v>18</v>
      </c>
      <c r="E353" s="36">
        <v>1000</v>
      </c>
      <c r="F353" s="34">
        <v>1650002414</v>
      </c>
      <c r="G353" s="37">
        <v>45470</v>
      </c>
      <c r="H353" s="34" t="s">
        <v>161</v>
      </c>
      <c r="I353" s="39"/>
      <c r="J353" s="34"/>
      <c r="K353" s="43"/>
      <c r="L353" s="42"/>
      <c r="M353" s="39"/>
      <c r="N353" s="43">
        <v>1000</v>
      </c>
      <c r="O353" s="39"/>
      <c r="Q353" s="40"/>
    </row>
    <row r="354" customFormat="1" customHeight="1" spans="1:17">
      <c r="A354" s="34">
        <v>346</v>
      </c>
      <c r="B354" s="35" t="s">
        <v>705</v>
      </c>
      <c r="C354" s="41" t="s">
        <v>706</v>
      </c>
      <c r="D354" s="34" t="s">
        <v>18</v>
      </c>
      <c r="E354" s="36">
        <v>166</v>
      </c>
      <c r="F354" s="34">
        <v>1650002425</v>
      </c>
      <c r="G354" s="37">
        <v>45471</v>
      </c>
      <c r="H354" s="34" t="s">
        <v>161</v>
      </c>
      <c r="I354" s="39"/>
      <c r="J354" s="34"/>
      <c r="K354" s="43"/>
      <c r="L354" s="42"/>
      <c r="M354" s="39"/>
      <c r="N354" s="43">
        <v>166</v>
      </c>
      <c r="O354" s="39"/>
      <c r="Q354" s="40"/>
    </row>
    <row r="355" customFormat="1" customHeight="1" spans="1:17">
      <c r="A355" s="34">
        <v>347</v>
      </c>
      <c r="B355" s="35" t="s">
        <v>707</v>
      </c>
      <c r="C355" s="41" t="s">
        <v>708</v>
      </c>
      <c r="D355" s="34" t="s">
        <v>18</v>
      </c>
      <c r="E355" s="36">
        <v>1000</v>
      </c>
      <c r="F355" s="34">
        <v>1650002430</v>
      </c>
      <c r="G355" s="37">
        <v>45472</v>
      </c>
      <c r="H355" s="34" t="s">
        <v>161</v>
      </c>
      <c r="I355" s="39"/>
      <c r="J355" s="34"/>
      <c r="K355" s="43"/>
      <c r="L355" s="42"/>
      <c r="M355" s="39"/>
      <c r="N355" s="43">
        <v>1000</v>
      </c>
      <c r="O355" s="39"/>
      <c r="Q355" s="40"/>
    </row>
    <row r="356" customFormat="1" customHeight="1" spans="1:17">
      <c r="A356" s="34">
        <v>348</v>
      </c>
      <c r="B356" s="35" t="s">
        <v>709</v>
      </c>
      <c r="C356" s="41" t="s">
        <v>710</v>
      </c>
      <c r="D356" s="34" t="s">
        <v>18</v>
      </c>
      <c r="E356" s="36">
        <v>30000</v>
      </c>
      <c r="F356" s="34">
        <v>1650001949</v>
      </c>
      <c r="G356" s="37">
        <v>45470</v>
      </c>
      <c r="H356" s="34" t="s">
        <v>168</v>
      </c>
      <c r="I356" s="39"/>
      <c r="J356" s="34"/>
      <c r="K356" s="43"/>
      <c r="L356" s="42"/>
      <c r="M356" s="39"/>
      <c r="N356" s="43">
        <v>30000</v>
      </c>
      <c r="O356" s="39"/>
      <c r="Q356" s="40"/>
    </row>
    <row r="357" customFormat="1" customHeight="1" spans="1:17">
      <c r="A357" s="34">
        <v>349</v>
      </c>
      <c r="B357" s="35" t="s">
        <v>711</v>
      </c>
      <c r="C357" s="41" t="s">
        <v>712</v>
      </c>
      <c r="D357" s="34" t="s">
        <v>18</v>
      </c>
      <c r="E357" s="36">
        <v>3130</v>
      </c>
      <c r="F357" s="34">
        <v>1650002470</v>
      </c>
      <c r="G357" s="37">
        <v>45475</v>
      </c>
      <c r="H357" s="34" t="s">
        <v>45</v>
      </c>
      <c r="I357" s="39"/>
      <c r="J357" s="34"/>
      <c r="K357" s="43"/>
      <c r="L357" s="42"/>
      <c r="M357" s="39"/>
      <c r="N357" s="43">
        <v>3130</v>
      </c>
      <c r="O357" s="39"/>
      <c r="Q357" s="40"/>
    </row>
    <row r="358" customFormat="1" customHeight="1" spans="1:17">
      <c r="A358" s="34">
        <v>350</v>
      </c>
      <c r="B358" s="35" t="s">
        <v>713</v>
      </c>
      <c r="C358" s="41" t="s">
        <v>714</v>
      </c>
      <c r="D358" s="34" t="s">
        <v>18</v>
      </c>
      <c r="E358" s="36">
        <v>2000</v>
      </c>
      <c r="F358" s="34"/>
      <c r="G358" s="37">
        <v>45482</v>
      </c>
      <c r="H358" s="34" t="s">
        <v>22</v>
      </c>
      <c r="I358" s="39"/>
      <c r="J358" s="34"/>
      <c r="K358" s="43"/>
      <c r="L358" s="42"/>
      <c r="M358" s="39"/>
      <c r="N358" s="43">
        <v>2000</v>
      </c>
      <c r="O358" s="39"/>
      <c r="Q358" s="40"/>
    </row>
    <row r="359" s="46" customFormat="1" customHeight="1" spans="1:17">
      <c r="A359" s="34"/>
      <c r="B359" s="99" t="s">
        <v>715</v>
      </c>
      <c r="C359" s="100"/>
      <c r="D359" s="100"/>
      <c r="E359" s="101">
        <f>SUM(E5:E358)</f>
        <v>12013026.02</v>
      </c>
      <c r="F359" s="100"/>
      <c r="G359" s="102"/>
      <c r="H359" s="100"/>
      <c r="I359" s="103"/>
      <c r="J359" s="104"/>
      <c r="K359" s="105">
        <f>SUM(K5:K358)</f>
        <v>11736173.7</v>
      </c>
      <c r="L359" s="106"/>
      <c r="M359" s="103"/>
      <c r="N359" s="105">
        <f>SUM(N5:N358)</f>
        <v>276852.32</v>
      </c>
      <c r="O359" s="103"/>
      <c r="P359" s="107">
        <v>278852.32</v>
      </c>
      <c r="Q359" s="107">
        <f>N359-P359</f>
        <v>-1999.99999999971</v>
      </c>
    </row>
    <row r="360" customFormat="1" customHeight="1" spans="1:17">
      <c r="A360" s="34">
        <v>367</v>
      </c>
      <c r="B360" s="35" t="s">
        <v>716</v>
      </c>
      <c r="C360" s="34"/>
      <c r="D360" s="34" t="s">
        <v>717</v>
      </c>
      <c r="E360" s="83">
        <v>120</v>
      </c>
      <c r="F360" s="34">
        <v>1650002305</v>
      </c>
      <c r="G360" s="37">
        <v>45292</v>
      </c>
      <c r="H360" s="34" t="s">
        <v>264</v>
      </c>
      <c r="I360" s="53" t="s">
        <v>718</v>
      </c>
      <c r="J360" s="53" t="s">
        <v>719</v>
      </c>
      <c r="K360" s="75">
        <v>3000</v>
      </c>
      <c r="L360" s="74">
        <v>45342</v>
      </c>
      <c r="M360" s="53" t="s">
        <v>211</v>
      </c>
      <c r="N360" s="75">
        <f>SUM(E360:E401)-K360</f>
        <v>-324</v>
      </c>
      <c r="O360" s="53"/>
      <c r="Q360" s="40"/>
    </row>
    <row r="361" customFormat="1" customHeight="1" spans="1:17">
      <c r="A361" s="34">
        <v>368</v>
      </c>
      <c r="B361" s="35" t="s">
        <v>720</v>
      </c>
      <c r="C361" s="34"/>
      <c r="D361" s="34" t="s">
        <v>717</v>
      </c>
      <c r="E361" s="83">
        <v>15</v>
      </c>
      <c r="F361" s="34">
        <v>1650002306</v>
      </c>
      <c r="G361" s="37">
        <v>45294</v>
      </c>
      <c r="H361" s="34" t="s">
        <v>264</v>
      </c>
      <c r="I361" s="57"/>
      <c r="J361" s="57"/>
      <c r="K361" s="76"/>
      <c r="L361" s="77"/>
      <c r="M361" s="57"/>
      <c r="N361" s="76"/>
      <c r="O361" s="57"/>
      <c r="Q361" s="40"/>
    </row>
    <row r="362" customFormat="1" customHeight="1" spans="1:17">
      <c r="A362" s="34">
        <v>369</v>
      </c>
      <c r="B362" s="35" t="s">
        <v>721</v>
      </c>
      <c r="C362" s="34"/>
      <c r="D362" s="34" t="s">
        <v>717</v>
      </c>
      <c r="E362" s="83">
        <v>15</v>
      </c>
      <c r="F362" s="34">
        <v>1650002307</v>
      </c>
      <c r="G362" s="37">
        <v>45295</v>
      </c>
      <c r="H362" s="34" t="s">
        <v>264</v>
      </c>
      <c r="I362" s="57"/>
      <c r="J362" s="57"/>
      <c r="K362" s="76"/>
      <c r="L362" s="77"/>
      <c r="M362" s="57"/>
      <c r="N362" s="76"/>
      <c r="O362" s="57"/>
      <c r="Q362" s="40"/>
    </row>
    <row r="363" customFormat="1" customHeight="1" spans="1:17">
      <c r="A363" s="34">
        <v>370</v>
      </c>
      <c r="B363" s="35" t="s">
        <v>722</v>
      </c>
      <c r="C363" s="34"/>
      <c r="D363" s="34" t="s">
        <v>717</v>
      </c>
      <c r="E363" s="83">
        <v>15</v>
      </c>
      <c r="F363" s="34">
        <v>1650002308</v>
      </c>
      <c r="G363" s="37">
        <v>45296</v>
      </c>
      <c r="H363" s="34" t="s">
        <v>264</v>
      </c>
      <c r="I363" s="57"/>
      <c r="J363" s="57"/>
      <c r="K363" s="76"/>
      <c r="L363" s="77"/>
      <c r="M363" s="57"/>
      <c r="N363" s="76"/>
      <c r="O363" s="57"/>
      <c r="Q363" s="40"/>
    </row>
    <row r="364" customFormat="1" customHeight="1" spans="1:17">
      <c r="A364" s="34">
        <v>371</v>
      </c>
      <c r="B364" s="35" t="s">
        <v>723</v>
      </c>
      <c r="C364" s="34"/>
      <c r="D364" s="34" t="s">
        <v>717</v>
      </c>
      <c r="E364" s="83">
        <v>15</v>
      </c>
      <c r="F364" s="34">
        <v>1650002309</v>
      </c>
      <c r="G364" s="37">
        <v>45297</v>
      </c>
      <c r="H364" s="34" t="s">
        <v>264</v>
      </c>
      <c r="I364" s="57"/>
      <c r="J364" s="57"/>
      <c r="K364" s="76"/>
      <c r="L364" s="77"/>
      <c r="M364" s="57"/>
      <c r="N364" s="76"/>
      <c r="O364" s="57"/>
      <c r="Q364" s="40"/>
    </row>
    <row r="365" customFormat="1" customHeight="1" spans="1:17">
      <c r="A365" s="34">
        <v>372</v>
      </c>
      <c r="B365" s="35" t="s">
        <v>724</v>
      </c>
      <c r="C365" s="34"/>
      <c r="D365" s="34" t="s">
        <v>717</v>
      </c>
      <c r="E365" s="83">
        <v>15</v>
      </c>
      <c r="F365" s="34">
        <v>1650002310</v>
      </c>
      <c r="G365" s="37">
        <v>45300</v>
      </c>
      <c r="H365" s="34" t="s">
        <v>264</v>
      </c>
      <c r="I365" s="57"/>
      <c r="J365" s="57"/>
      <c r="K365" s="76"/>
      <c r="L365" s="77"/>
      <c r="M365" s="57"/>
      <c r="N365" s="76"/>
      <c r="O365" s="57"/>
      <c r="Q365" s="40"/>
    </row>
    <row r="366" customFormat="1" customHeight="1" spans="1:17">
      <c r="A366" s="34">
        <v>373</v>
      </c>
      <c r="B366" s="35" t="s">
        <v>725</v>
      </c>
      <c r="C366" s="34"/>
      <c r="D366" s="34" t="s">
        <v>717</v>
      </c>
      <c r="E366" s="83">
        <v>120</v>
      </c>
      <c r="F366" s="34">
        <v>1650002311</v>
      </c>
      <c r="G366" s="37">
        <v>45303</v>
      </c>
      <c r="H366" s="34" t="s">
        <v>264</v>
      </c>
      <c r="I366" s="57"/>
      <c r="J366" s="57"/>
      <c r="K366" s="76"/>
      <c r="L366" s="77"/>
      <c r="M366" s="57"/>
      <c r="N366" s="76"/>
      <c r="O366" s="57"/>
      <c r="Q366" s="40"/>
    </row>
    <row r="367" customFormat="1" customHeight="1" spans="1:17">
      <c r="A367" s="34">
        <v>374</v>
      </c>
      <c r="B367" s="35" t="s">
        <v>726</v>
      </c>
      <c r="C367" s="34"/>
      <c r="D367" s="34" t="s">
        <v>717</v>
      </c>
      <c r="E367" s="83">
        <v>15</v>
      </c>
      <c r="F367" s="34">
        <v>1650002312</v>
      </c>
      <c r="G367" s="37">
        <v>45303</v>
      </c>
      <c r="H367" s="34" t="s">
        <v>264</v>
      </c>
      <c r="I367" s="57"/>
      <c r="J367" s="57"/>
      <c r="K367" s="76"/>
      <c r="L367" s="77"/>
      <c r="M367" s="57"/>
      <c r="N367" s="76"/>
      <c r="O367" s="57"/>
      <c r="Q367" s="40"/>
    </row>
    <row r="368" customFormat="1" customHeight="1" spans="1:17">
      <c r="A368" s="34">
        <v>375</v>
      </c>
      <c r="B368" s="35" t="s">
        <v>727</v>
      </c>
      <c r="C368" s="34"/>
      <c r="D368" s="34" t="s">
        <v>717</v>
      </c>
      <c r="E368" s="83">
        <v>15</v>
      </c>
      <c r="F368" s="34">
        <v>1650002313</v>
      </c>
      <c r="G368" s="37">
        <v>45305</v>
      </c>
      <c r="H368" s="34" t="s">
        <v>264</v>
      </c>
      <c r="I368" s="57"/>
      <c r="J368" s="57"/>
      <c r="K368" s="76"/>
      <c r="L368" s="77"/>
      <c r="M368" s="57"/>
      <c r="N368" s="76"/>
      <c r="O368" s="57"/>
      <c r="Q368" s="40"/>
    </row>
    <row r="369" customFormat="1" customHeight="1" spans="1:17">
      <c r="A369" s="34">
        <v>376</v>
      </c>
      <c r="B369" s="35" t="s">
        <v>728</v>
      </c>
      <c r="C369" s="34"/>
      <c r="D369" s="34" t="s">
        <v>717</v>
      </c>
      <c r="E369" s="83">
        <v>120</v>
      </c>
      <c r="F369" s="34">
        <v>1650002314</v>
      </c>
      <c r="G369" s="37">
        <v>45306</v>
      </c>
      <c r="H369" s="34" t="s">
        <v>264</v>
      </c>
      <c r="I369" s="57"/>
      <c r="J369" s="57"/>
      <c r="K369" s="76"/>
      <c r="L369" s="77"/>
      <c r="M369" s="57"/>
      <c r="N369" s="76"/>
      <c r="O369" s="57"/>
      <c r="Q369" s="40"/>
    </row>
    <row r="370" customFormat="1" customHeight="1" spans="1:17">
      <c r="A370" s="34">
        <v>377</v>
      </c>
      <c r="B370" s="35" t="s">
        <v>729</v>
      </c>
      <c r="C370" s="34"/>
      <c r="D370" s="34" t="s">
        <v>717</v>
      </c>
      <c r="E370" s="83">
        <v>10</v>
      </c>
      <c r="F370" s="34">
        <v>1650002315</v>
      </c>
      <c r="G370" s="37">
        <v>45306</v>
      </c>
      <c r="H370" s="34" t="s">
        <v>264</v>
      </c>
      <c r="I370" s="57"/>
      <c r="J370" s="57"/>
      <c r="K370" s="76"/>
      <c r="L370" s="77"/>
      <c r="M370" s="57"/>
      <c r="N370" s="76"/>
      <c r="O370" s="57"/>
      <c r="Q370" s="40"/>
    </row>
    <row r="371" customFormat="1" customHeight="1" spans="1:17">
      <c r="A371" s="34">
        <v>378</v>
      </c>
      <c r="B371" s="35" t="s">
        <v>730</v>
      </c>
      <c r="C371" s="34"/>
      <c r="D371" s="34" t="s">
        <v>717</v>
      </c>
      <c r="E371" s="83">
        <v>1</v>
      </c>
      <c r="F371" s="34">
        <v>1650002316</v>
      </c>
      <c r="G371" s="37">
        <v>45307</v>
      </c>
      <c r="H371" s="34" t="s">
        <v>264</v>
      </c>
      <c r="I371" s="57"/>
      <c r="J371" s="57"/>
      <c r="K371" s="76"/>
      <c r="L371" s="77"/>
      <c r="M371" s="57"/>
      <c r="N371" s="76"/>
      <c r="O371" s="57"/>
      <c r="Q371" s="40"/>
    </row>
    <row r="372" customFormat="1" customHeight="1" spans="1:17">
      <c r="A372" s="34">
        <v>379</v>
      </c>
      <c r="B372" s="35" t="s">
        <v>731</v>
      </c>
      <c r="C372" s="34"/>
      <c r="D372" s="34" t="s">
        <v>717</v>
      </c>
      <c r="E372" s="83">
        <v>15</v>
      </c>
      <c r="F372" s="34">
        <v>1650002317</v>
      </c>
      <c r="G372" s="37">
        <v>45308</v>
      </c>
      <c r="H372" s="34" t="s">
        <v>264</v>
      </c>
      <c r="I372" s="57"/>
      <c r="J372" s="57"/>
      <c r="K372" s="76"/>
      <c r="L372" s="77"/>
      <c r="M372" s="57"/>
      <c r="N372" s="76"/>
      <c r="O372" s="57"/>
      <c r="Q372" s="40"/>
    </row>
    <row r="373" customFormat="1" customHeight="1" spans="1:17">
      <c r="A373" s="34">
        <v>380</v>
      </c>
      <c r="B373" s="35" t="s">
        <v>732</v>
      </c>
      <c r="C373" s="34"/>
      <c r="D373" s="34" t="s">
        <v>717</v>
      </c>
      <c r="E373" s="83">
        <v>120</v>
      </c>
      <c r="F373" s="34">
        <v>1650002318</v>
      </c>
      <c r="G373" s="37">
        <v>45309</v>
      </c>
      <c r="H373" s="34" t="s">
        <v>264</v>
      </c>
      <c r="I373" s="57"/>
      <c r="J373" s="57"/>
      <c r="K373" s="76"/>
      <c r="L373" s="77"/>
      <c r="M373" s="57"/>
      <c r="N373" s="76"/>
      <c r="O373" s="57"/>
      <c r="Q373" s="40"/>
    </row>
    <row r="374" customFormat="1" customHeight="1" spans="1:17">
      <c r="A374" s="34">
        <v>381</v>
      </c>
      <c r="B374" s="35" t="s">
        <v>733</v>
      </c>
      <c r="C374" s="34"/>
      <c r="D374" s="34" t="s">
        <v>717</v>
      </c>
      <c r="E374" s="83">
        <v>120</v>
      </c>
      <c r="F374" s="34">
        <v>1650002319</v>
      </c>
      <c r="G374" s="37">
        <v>45309</v>
      </c>
      <c r="H374" s="34" t="s">
        <v>264</v>
      </c>
      <c r="I374" s="57"/>
      <c r="J374" s="57"/>
      <c r="K374" s="76"/>
      <c r="L374" s="77"/>
      <c r="M374" s="57"/>
      <c r="N374" s="76"/>
      <c r="O374" s="57"/>
      <c r="Q374" s="40"/>
    </row>
    <row r="375" customFormat="1" customHeight="1" spans="1:17">
      <c r="A375" s="34">
        <v>382</v>
      </c>
      <c r="B375" s="35" t="s">
        <v>734</v>
      </c>
      <c r="C375" s="34"/>
      <c r="D375" s="34" t="s">
        <v>717</v>
      </c>
      <c r="E375" s="83">
        <v>120</v>
      </c>
      <c r="F375" s="34">
        <v>1650002320</v>
      </c>
      <c r="G375" s="37">
        <v>45309</v>
      </c>
      <c r="H375" s="34" t="s">
        <v>264</v>
      </c>
      <c r="I375" s="57"/>
      <c r="J375" s="57"/>
      <c r="K375" s="76"/>
      <c r="L375" s="77"/>
      <c r="M375" s="57"/>
      <c r="N375" s="76"/>
      <c r="O375" s="57"/>
      <c r="Q375" s="40"/>
    </row>
    <row r="376" customFormat="1" customHeight="1" spans="1:17">
      <c r="A376" s="34">
        <v>383</v>
      </c>
      <c r="B376" s="35" t="s">
        <v>735</v>
      </c>
      <c r="C376" s="34"/>
      <c r="D376" s="34" t="s">
        <v>717</v>
      </c>
      <c r="E376" s="36">
        <v>120</v>
      </c>
      <c r="F376" s="34">
        <v>1650002321</v>
      </c>
      <c r="G376" s="37">
        <v>45311</v>
      </c>
      <c r="H376" s="34" t="s">
        <v>264</v>
      </c>
      <c r="I376" s="57"/>
      <c r="J376" s="57"/>
      <c r="K376" s="76"/>
      <c r="L376" s="77"/>
      <c r="M376" s="57"/>
      <c r="N376" s="76"/>
      <c r="O376" s="57"/>
      <c r="Q376" s="40"/>
    </row>
    <row r="377" customFormat="1" customHeight="1" spans="1:17">
      <c r="A377" s="34">
        <v>384</v>
      </c>
      <c r="B377" s="35" t="s">
        <v>736</v>
      </c>
      <c r="C377" s="34"/>
      <c r="D377" s="34" t="s">
        <v>717</v>
      </c>
      <c r="E377" s="36">
        <v>15</v>
      </c>
      <c r="F377" s="34">
        <v>1650002322</v>
      </c>
      <c r="G377" s="37">
        <v>45311</v>
      </c>
      <c r="H377" s="34" t="s">
        <v>264</v>
      </c>
      <c r="I377" s="57"/>
      <c r="J377" s="57"/>
      <c r="K377" s="76"/>
      <c r="L377" s="77"/>
      <c r="M377" s="57"/>
      <c r="N377" s="76"/>
      <c r="O377" s="57"/>
      <c r="Q377" s="40"/>
    </row>
    <row r="378" customFormat="1" customHeight="1" spans="1:17">
      <c r="A378" s="34">
        <v>385</v>
      </c>
      <c r="B378" s="35" t="s">
        <v>737</v>
      </c>
      <c r="C378" s="34"/>
      <c r="D378" s="34" t="s">
        <v>717</v>
      </c>
      <c r="E378" s="36">
        <v>120</v>
      </c>
      <c r="F378" s="34">
        <v>1650002323</v>
      </c>
      <c r="G378" s="37">
        <v>45313</v>
      </c>
      <c r="H378" s="34" t="s">
        <v>264</v>
      </c>
      <c r="I378" s="57"/>
      <c r="J378" s="57"/>
      <c r="K378" s="76"/>
      <c r="L378" s="77"/>
      <c r="M378" s="57"/>
      <c r="N378" s="76"/>
      <c r="O378" s="57"/>
      <c r="Q378" s="40"/>
    </row>
    <row r="379" customFormat="1" customHeight="1" spans="1:17">
      <c r="A379" s="34">
        <v>386</v>
      </c>
      <c r="B379" s="35" t="s">
        <v>738</v>
      </c>
      <c r="C379" s="34"/>
      <c r="D379" s="34" t="s">
        <v>717</v>
      </c>
      <c r="E379" s="36">
        <v>15</v>
      </c>
      <c r="F379" s="34">
        <v>1650002324</v>
      </c>
      <c r="G379" s="37">
        <v>45313</v>
      </c>
      <c r="H379" s="34" t="s">
        <v>264</v>
      </c>
      <c r="I379" s="57"/>
      <c r="J379" s="57"/>
      <c r="K379" s="76"/>
      <c r="L379" s="77"/>
      <c r="M379" s="57"/>
      <c r="N379" s="76"/>
      <c r="O379" s="57"/>
      <c r="Q379" s="40"/>
    </row>
    <row r="380" customFormat="1" customHeight="1" spans="1:17">
      <c r="A380" s="34">
        <v>387</v>
      </c>
      <c r="B380" s="35" t="s">
        <v>739</v>
      </c>
      <c r="C380" s="34"/>
      <c r="D380" s="34" t="s">
        <v>717</v>
      </c>
      <c r="E380" s="36">
        <v>10</v>
      </c>
      <c r="F380" s="34">
        <v>1650002325</v>
      </c>
      <c r="G380" s="37">
        <v>45319</v>
      </c>
      <c r="H380" s="34" t="s">
        <v>264</v>
      </c>
      <c r="I380" s="57"/>
      <c r="J380" s="57"/>
      <c r="K380" s="76"/>
      <c r="L380" s="77"/>
      <c r="M380" s="57"/>
      <c r="N380" s="76"/>
      <c r="O380" s="57"/>
      <c r="Q380" s="40"/>
    </row>
    <row r="381" customFormat="1" customHeight="1" spans="1:17">
      <c r="A381" s="34">
        <v>388</v>
      </c>
      <c r="B381" s="35" t="s">
        <v>740</v>
      </c>
      <c r="C381" s="34"/>
      <c r="D381" s="34" t="s">
        <v>717</v>
      </c>
      <c r="E381" s="36">
        <v>10</v>
      </c>
      <c r="F381" s="34">
        <v>1650002326</v>
      </c>
      <c r="G381" s="37">
        <v>45320</v>
      </c>
      <c r="H381" s="34" t="s">
        <v>264</v>
      </c>
      <c r="I381" s="57"/>
      <c r="J381" s="57"/>
      <c r="K381" s="76"/>
      <c r="L381" s="77"/>
      <c r="M381" s="57"/>
      <c r="N381" s="76"/>
      <c r="O381" s="57"/>
      <c r="Q381" s="40"/>
    </row>
    <row r="382" customFormat="1" customHeight="1" spans="1:17">
      <c r="A382" s="34">
        <v>389</v>
      </c>
      <c r="B382" s="35" t="s">
        <v>741</v>
      </c>
      <c r="C382" s="34"/>
      <c r="D382" s="34" t="s">
        <v>717</v>
      </c>
      <c r="E382" s="36">
        <v>15</v>
      </c>
      <c r="F382" s="34">
        <v>1650002536</v>
      </c>
      <c r="G382" s="37">
        <v>45320</v>
      </c>
      <c r="H382" s="34" t="s">
        <v>264</v>
      </c>
      <c r="I382" s="57"/>
      <c r="J382" s="57"/>
      <c r="K382" s="76"/>
      <c r="L382" s="77"/>
      <c r="M382" s="57"/>
      <c r="N382" s="76"/>
      <c r="O382" s="57"/>
      <c r="Q382" s="40"/>
    </row>
    <row r="383" customFormat="1" customHeight="1" spans="1:17">
      <c r="A383" s="34">
        <v>390</v>
      </c>
      <c r="B383" s="35" t="s">
        <v>742</v>
      </c>
      <c r="C383" s="34"/>
      <c r="D383" s="34" t="s">
        <v>717</v>
      </c>
      <c r="E383" s="36">
        <v>10</v>
      </c>
      <c r="F383" s="34">
        <v>1650002327</v>
      </c>
      <c r="G383" s="37">
        <v>45321</v>
      </c>
      <c r="H383" s="34" t="s">
        <v>264</v>
      </c>
      <c r="I383" s="57"/>
      <c r="J383" s="57"/>
      <c r="K383" s="76"/>
      <c r="L383" s="77"/>
      <c r="M383" s="57"/>
      <c r="N383" s="76"/>
      <c r="O383" s="57"/>
      <c r="Q383" s="40"/>
    </row>
    <row r="384" customFormat="1" customHeight="1" spans="1:17">
      <c r="A384" s="34">
        <v>391</v>
      </c>
      <c r="B384" s="35" t="s">
        <v>743</v>
      </c>
      <c r="C384" s="34"/>
      <c r="D384" s="34" t="s">
        <v>717</v>
      </c>
      <c r="E384" s="36">
        <v>10</v>
      </c>
      <c r="F384" s="34">
        <v>1650002328</v>
      </c>
      <c r="G384" s="37">
        <v>45322</v>
      </c>
      <c r="H384" s="34" t="s">
        <v>264</v>
      </c>
      <c r="I384" s="57"/>
      <c r="J384" s="57"/>
      <c r="K384" s="76"/>
      <c r="L384" s="77"/>
      <c r="M384" s="57"/>
      <c r="N384" s="76"/>
      <c r="O384" s="57"/>
      <c r="Q384" s="40"/>
    </row>
    <row r="385" customFormat="1" customHeight="1" spans="1:17">
      <c r="A385" s="34">
        <v>392</v>
      </c>
      <c r="B385" s="35" t="s">
        <v>744</v>
      </c>
      <c r="C385" s="34"/>
      <c r="D385" s="34" t="s">
        <v>717</v>
      </c>
      <c r="E385" s="36">
        <v>15</v>
      </c>
      <c r="F385" s="34">
        <v>1650002329</v>
      </c>
      <c r="G385" s="37">
        <v>45322</v>
      </c>
      <c r="H385" s="34" t="s">
        <v>264</v>
      </c>
      <c r="I385" s="57"/>
      <c r="J385" s="57"/>
      <c r="K385" s="76"/>
      <c r="L385" s="77"/>
      <c r="M385" s="57"/>
      <c r="N385" s="76"/>
      <c r="O385" s="57"/>
      <c r="Q385" s="40"/>
    </row>
    <row r="386" customFormat="1" customHeight="1" spans="1:17">
      <c r="A386" s="34">
        <v>393</v>
      </c>
      <c r="B386" s="35" t="s">
        <v>745</v>
      </c>
      <c r="C386" s="34"/>
      <c r="D386" s="34" t="s">
        <v>717</v>
      </c>
      <c r="E386" s="36">
        <v>10</v>
      </c>
      <c r="F386" s="34">
        <v>1650002332</v>
      </c>
      <c r="G386" s="37">
        <v>45330</v>
      </c>
      <c r="H386" s="34" t="s">
        <v>224</v>
      </c>
      <c r="I386" s="57"/>
      <c r="J386" s="57"/>
      <c r="K386" s="76"/>
      <c r="L386" s="77"/>
      <c r="M386" s="57"/>
      <c r="N386" s="76"/>
      <c r="O386" s="57"/>
      <c r="Q386" s="40"/>
    </row>
    <row r="387" customFormat="1" customHeight="1" spans="1:17">
      <c r="A387" s="34">
        <v>394</v>
      </c>
      <c r="B387" s="35" t="s">
        <v>746</v>
      </c>
      <c r="C387" s="34"/>
      <c r="D387" s="34" t="s">
        <v>717</v>
      </c>
      <c r="E387" s="36">
        <v>10</v>
      </c>
      <c r="F387" s="34">
        <v>1650002333</v>
      </c>
      <c r="G387" s="37">
        <v>45343</v>
      </c>
      <c r="H387" s="34" t="s">
        <v>224</v>
      </c>
      <c r="I387" s="57"/>
      <c r="J387" s="57"/>
      <c r="K387" s="76"/>
      <c r="L387" s="77"/>
      <c r="M387" s="57"/>
      <c r="N387" s="76"/>
      <c r="O387" s="57"/>
      <c r="Q387" s="40"/>
    </row>
    <row r="388" customFormat="1" customHeight="1" spans="1:17">
      <c r="A388" s="34">
        <v>395</v>
      </c>
      <c r="B388" s="35" t="s">
        <v>747</v>
      </c>
      <c r="C388" s="34"/>
      <c r="D388" s="34" t="s">
        <v>717</v>
      </c>
      <c r="E388" s="36">
        <v>120</v>
      </c>
      <c r="F388" s="34">
        <v>1650002334</v>
      </c>
      <c r="G388" s="37">
        <v>45349</v>
      </c>
      <c r="H388" s="34" t="s">
        <v>224</v>
      </c>
      <c r="I388" s="57"/>
      <c r="J388" s="57"/>
      <c r="K388" s="76"/>
      <c r="L388" s="77"/>
      <c r="M388" s="57"/>
      <c r="N388" s="76"/>
      <c r="O388" s="57"/>
      <c r="Q388" s="40"/>
    </row>
    <row r="389" customFormat="1" customHeight="1" spans="1:17">
      <c r="A389" s="34">
        <v>396</v>
      </c>
      <c r="B389" s="35" t="s">
        <v>748</v>
      </c>
      <c r="C389" s="34"/>
      <c r="D389" s="34" t="s">
        <v>717</v>
      </c>
      <c r="E389" s="36">
        <v>120</v>
      </c>
      <c r="F389" s="34">
        <v>1650002335</v>
      </c>
      <c r="G389" s="37">
        <v>45349</v>
      </c>
      <c r="H389" s="34" t="s">
        <v>224</v>
      </c>
      <c r="I389" s="57"/>
      <c r="J389" s="57"/>
      <c r="K389" s="76"/>
      <c r="L389" s="77"/>
      <c r="M389" s="57"/>
      <c r="N389" s="76"/>
      <c r="O389" s="57"/>
      <c r="Q389" s="40"/>
    </row>
    <row r="390" customFormat="1" customHeight="1" spans="1:17">
      <c r="A390" s="34">
        <v>397</v>
      </c>
      <c r="B390" s="35" t="s">
        <v>749</v>
      </c>
      <c r="C390" s="34"/>
      <c r="D390" s="34" t="s">
        <v>717</v>
      </c>
      <c r="E390" s="36">
        <v>120</v>
      </c>
      <c r="F390" s="34">
        <v>1650002336</v>
      </c>
      <c r="G390" s="37">
        <v>45350</v>
      </c>
      <c r="H390" s="34" t="s">
        <v>224</v>
      </c>
      <c r="I390" s="57"/>
      <c r="J390" s="57"/>
      <c r="K390" s="76"/>
      <c r="L390" s="77"/>
      <c r="M390" s="57"/>
      <c r="N390" s="76"/>
      <c r="O390" s="57"/>
      <c r="Q390" s="40"/>
    </row>
    <row r="391" customFormat="1" customHeight="1" spans="1:17">
      <c r="A391" s="34">
        <v>398</v>
      </c>
      <c r="B391" s="35" t="s">
        <v>750</v>
      </c>
      <c r="C391" s="34"/>
      <c r="D391" s="34" t="s">
        <v>717</v>
      </c>
      <c r="E391" s="36">
        <v>120</v>
      </c>
      <c r="F391" s="34">
        <v>1650002337</v>
      </c>
      <c r="G391" s="37">
        <v>45350</v>
      </c>
      <c r="H391" s="34" t="s">
        <v>224</v>
      </c>
      <c r="I391" s="57"/>
      <c r="J391" s="57"/>
      <c r="K391" s="76"/>
      <c r="L391" s="77"/>
      <c r="M391" s="57"/>
      <c r="N391" s="76"/>
      <c r="O391" s="57"/>
      <c r="Q391" s="40"/>
    </row>
    <row r="392" customFormat="1" customHeight="1" spans="1:17">
      <c r="A392" s="34">
        <v>399</v>
      </c>
      <c r="B392" s="35" t="s">
        <v>751</v>
      </c>
      <c r="C392" s="34"/>
      <c r="D392" s="34" t="s">
        <v>717</v>
      </c>
      <c r="E392" s="36">
        <v>120</v>
      </c>
      <c r="F392" s="34">
        <v>1650002338</v>
      </c>
      <c r="G392" s="37">
        <v>45350</v>
      </c>
      <c r="H392" s="34" t="s">
        <v>224</v>
      </c>
      <c r="I392" s="57"/>
      <c r="J392" s="57"/>
      <c r="K392" s="76"/>
      <c r="L392" s="77"/>
      <c r="M392" s="57"/>
      <c r="N392" s="76"/>
      <c r="O392" s="57"/>
      <c r="Q392" s="40"/>
    </row>
    <row r="393" customFormat="1" customHeight="1" spans="1:17">
      <c r="A393" s="34">
        <v>400</v>
      </c>
      <c r="B393" s="35" t="s">
        <v>752</v>
      </c>
      <c r="C393" s="34"/>
      <c r="D393" s="34" t="s">
        <v>717</v>
      </c>
      <c r="E393" s="36">
        <v>120</v>
      </c>
      <c r="F393" s="34">
        <v>1650002339</v>
      </c>
      <c r="G393" s="37">
        <v>45350</v>
      </c>
      <c r="H393" s="34" t="s">
        <v>224</v>
      </c>
      <c r="I393" s="57"/>
      <c r="J393" s="57"/>
      <c r="K393" s="76"/>
      <c r="L393" s="77"/>
      <c r="M393" s="57"/>
      <c r="N393" s="76"/>
      <c r="O393" s="57"/>
      <c r="Q393" s="40"/>
    </row>
    <row r="394" customFormat="1" customHeight="1" spans="1:17">
      <c r="A394" s="34">
        <v>401</v>
      </c>
      <c r="B394" s="35" t="s">
        <v>753</v>
      </c>
      <c r="C394" s="34"/>
      <c r="D394" s="34" t="s">
        <v>717</v>
      </c>
      <c r="E394" s="36">
        <v>120</v>
      </c>
      <c r="F394" s="34">
        <v>1650002340</v>
      </c>
      <c r="G394" s="37">
        <v>45351</v>
      </c>
      <c r="H394" s="34" t="s">
        <v>224</v>
      </c>
      <c r="I394" s="57"/>
      <c r="J394" s="57"/>
      <c r="K394" s="76"/>
      <c r="L394" s="77"/>
      <c r="M394" s="57"/>
      <c r="N394" s="76"/>
      <c r="O394" s="57"/>
      <c r="Q394" s="40"/>
    </row>
    <row r="395" customFormat="1" customHeight="1" spans="1:17">
      <c r="A395" s="34">
        <v>402</v>
      </c>
      <c r="B395" s="35" t="s">
        <v>754</v>
      </c>
      <c r="C395" s="34"/>
      <c r="D395" s="34" t="s">
        <v>717</v>
      </c>
      <c r="E395" s="36">
        <v>15</v>
      </c>
      <c r="F395" s="34">
        <v>1650002330</v>
      </c>
      <c r="G395" s="37">
        <v>45323</v>
      </c>
      <c r="H395" s="34" t="s">
        <v>264</v>
      </c>
      <c r="I395" s="57"/>
      <c r="J395" s="57"/>
      <c r="K395" s="76"/>
      <c r="L395" s="77"/>
      <c r="M395" s="57"/>
      <c r="N395" s="76"/>
      <c r="O395" s="57"/>
      <c r="Q395" s="40"/>
    </row>
    <row r="396" customFormat="1" customHeight="1" spans="1:17">
      <c r="A396" s="34">
        <v>403</v>
      </c>
      <c r="B396" s="35" t="s">
        <v>755</v>
      </c>
      <c r="C396" s="34"/>
      <c r="D396" s="34" t="s">
        <v>717</v>
      </c>
      <c r="E396" s="36">
        <v>120</v>
      </c>
      <c r="F396" s="34">
        <v>1650002331</v>
      </c>
      <c r="G396" s="37">
        <v>45324</v>
      </c>
      <c r="H396" s="34" t="s">
        <v>264</v>
      </c>
      <c r="I396" s="57"/>
      <c r="J396" s="57"/>
      <c r="K396" s="76"/>
      <c r="L396" s="77"/>
      <c r="M396" s="57"/>
      <c r="N396" s="76"/>
      <c r="O396" s="57"/>
      <c r="Q396" s="40"/>
    </row>
    <row r="397" customFormat="1" customHeight="1" spans="1:17">
      <c r="A397" s="34">
        <v>404</v>
      </c>
      <c r="B397" s="35" t="s">
        <v>756</v>
      </c>
      <c r="C397" s="34"/>
      <c r="D397" s="34" t="s">
        <v>717</v>
      </c>
      <c r="E397" s="36">
        <v>120</v>
      </c>
      <c r="F397" s="34">
        <v>1650002341</v>
      </c>
      <c r="G397" s="37">
        <v>45362</v>
      </c>
      <c r="H397" s="34" t="s">
        <v>76</v>
      </c>
      <c r="I397" s="57"/>
      <c r="J397" s="57"/>
      <c r="K397" s="76"/>
      <c r="L397" s="77"/>
      <c r="M397" s="57"/>
      <c r="N397" s="76"/>
      <c r="O397" s="57"/>
      <c r="Q397" s="40"/>
    </row>
    <row r="398" customFormat="1" customHeight="1" spans="1:17">
      <c r="A398" s="34">
        <v>405</v>
      </c>
      <c r="B398" s="35" t="s">
        <v>757</v>
      </c>
      <c r="C398" s="34"/>
      <c r="D398" s="34" t="s">
        <v>717</v>
      </c>
      <c r="E398" s="36">
        <v>120</v>
      </c>
      <c r="F398" s="34">
        <v>1650002342</v>
      </c>
      <c r="G398" s="37">
        <v>45362</v>
      </c>
      <c r="H398" s="34" t="s">
        <v>76</v>
      </c>
      <c r="I398" s="57"/>
      <c r="J398" s="57"/>
      <c r="K398" s="76"/>
      <c r="L398" s="77"/>
      <c r="M398" s="57"/>
      <c r="N398" s="76"/>
      <c r="O398" s="57"/>
      <c r="Q398" s="40"/>
    </row>
    <row r="399" customFormat="1" customHeight="1" spans="1:17">
      <c r="A399" s="34">
        <v>406</v>
      </c>
      <c r="B399" s="35" t="s">
        <v>758</v>
      </c>
      <c r="C399" s="34"/>
      <c r="D399" s="34" t="s">
        <v>717</v>
      </c>
      <c r="E399" s="36">
        <v>120</v>
      </c>
      <c r="F399" s="34">
        <v>1650002343</v>
      </c>
      <c r="G399" s="37">
        <v>45366</v>
      </c>
      <c r="H399" s="34" t="s">
        <v>76</v>
      </c>
      <c r="I399" s="57"/>
      <c r="J399" s="57"/>
      <c r="K399" s="76"/>
      <c r="L399" s="77"/>
      <c r="M399" s="57"/>
      <c r="N399" s="76"/>
      <c r="O399" s="57"/>
      <c r="Q399" s="40"/>
    </row>
    <row r="400" customFormat="1" customHeight="1" spans="1:17">
      <c r="A400" s="34">
        <v>407</v>
      </c>
      <c r="B400" s="35" t="s">
        <v>759</v>
      </c>
      <c r="C400" s="34"/>
      <c r="D400" s="34" t="s">
        <v>717</v>
      </c>
      <c r="E400" s="36">
        <v>120</v>
      </c>
      <c r="F400" s="34">
        <v>1650002344</v>
      </c>
      <c r="G400" s="37">
        <v>45369</v>
      </c>
      <c r="H400" s="34" t="s">
        <v>76</v>
      </c>
      <c r="I400" s="57"/>
      <c r="J400" s="57"/>
      <c r="K400" s="76"/>
      <c r="L400" s="77"/>
      <c r="M400" s="57"/>
      <c r="N400" s="76"/>
      <c r="O400" s="57"/>
      <c r="Q400" s="40"/>
    </row>
    <row r="401" customFormat="1" customHeight="1" spans="1:17">
      <c r="A401" s="34">
        <v>408</v>
      </c>
      <c r="B401" s="35" t="s">
        <v>760</v>
      </c>
      <c r="C401" s="34"/>
      <c r="D401" s="34" t="s">
        <v>717</v>
      </c>
      <c r="E401" s="36">
        <v>10</v>
      </c>
      <c r="F401" s="34">
        <v>1650002345</v>
      </c>
      <c r="G401" s="37">
        <v>45395</v>
      </c>
      <c r="H401" s="34" t="s">
        <v>99</v>
      </c>
      <c r="I401" s="57"/>
      <c r="J401" s="57"/>
      <c r="K401" s="76"/>
      <c r="L401" s="77"/>
      <c r="M401" s="57"/>
      <c r="N401" s="76"/>
      <c r="O401" s="57"/>
      <c r="Q401" s="40"/>
    </row>
    <row r="402" customFormat="1" customHeight="1" spans="1:17">
      <c r="A402" s="34">
        <v>409</v>
      </c>
      <c r="B402" s="35" t="s">
        <v>761</v>
      </c>
      <c r="C402" s="34" t="s">
        <v>762</v>
      </c>
      <c r="D402" s="34" t="s">
        <v>717</v>
      </c>
      <c r="E402" s="36">
        <v>1288</v>
      </c>
      <c r="F402" s="34">
        <v>1650001518</v>
      </c>
      <c r="G402" s="37">
        <v>45423</v>
      </c>
      <c r="H402" s="34" t="s">
        <v>39</v>
      </c>
      <c r="I402" s="39" t="s">
        <v>763</v>
      </c>
      <c r="J402" s="53" t="s">
        <v>762</v>
      </c>
      <c r="K402" s="43">
        <v>1288</v>
      </c>
      <c r="L402" s="74">
        <v>45459</v>
      </c>
      <c r="M402" s="53" t="s">
        <v>99</v>
      </c>
      <c r="N402" s="75"/>
      <c r="O402" s="53" t="s">
        <v>764</v>
      </c>
      <c r="Q402" s="40"/>
    </row>
    <row r="403" customFormat="1" customHeight="1" spans="1:17">
      <c r="A403" s="52">
        <v>410</v>
      </c>
      <c r="B403" s="65" t="s">
        <v>191</v>
      </c>
      <c r="C403" s="65"/>
      <c r="D403" s="65" t="s">
        <v>109</v>
      </c>
      <c r="E403" s="54">
        <v>60000</v>
      </c>
      <c r="F403" s="65">
        <v>1650001516</v>
      </c>
      <c r="G403" s="108">
        <v>45421</v>
      </c>
      <c r="H403" s="65" t="s">
        <v>99</v>
      </c>
      <c r="I403" s="39" t="s">
        <v>765</v>
      </c>
      <c r="J403" s="34" t="s">
        <v>766</v>
      </c>
      <c r="K403" s="43">
        <v>30000</v>
      </c>
      <c r="L403" s="37">
        <v>45422</v>
      </c>
      <c r="M403" s="39" t="s">
        <v>76</v>
      </c>
      <c r="N403" s="71">
        <f>E403-K403-K404</f>
        <v>0</v>
      </c>
      <c r="O403" s="53"/>
      <c r="Q403" s="40"/>
    </row>
    <row r="404" customFormat="1" customHeight="1" spans="1:17">
      <c r="A404" s="60"/>
      <c r="B404" s="66"/>
      <c r="C404" s="66"/>
      <c r="D404" s="66"/>
      <c r="E404" s="62"/>
      <c r="F404" s="66"/>
      <c r="G404" s="109"/>
      <c r="H404" s="66"/>
      <c r="I404" s="39" t="s">
        <v>767</v>
      </c>
      <c r="J404" s="34" t="s">
        <v>768</v>
      </c>
      <c r="K404" s="43">
        <v>30000</v>
      </c>
      <c r="L404" s="37">
        <v>45422</v>
      </c>
      <c r="M404" s="39" t="s">
        <v>113</v>
      </c>
      <c r="N404" s="73"/>
      <c r="O404" s="61"/>
      <c r="Q404" s="40"/>
    </row>
    <row r="405" customFormat="1" customHeight="1" spans="1:17">
      <c r="A405" s="34">
        <v>411</v>
      </c>
      <c r="B405" s="35" t="s">
        <v>769</v>
      </c>
      <c r="C405" s="34" t="s">
        <v>770</v>
      </c>
      <c r="D405" s="34" t="s">
        <v>771</v>
      </c>
      <c r="E405" s="36">
        <v>70000</v>
      </c>
      <c r="F405" s="34">
        <v>1650001517</v>
      </c>
      <c r="G405" s="37">
        <v>45423</v>
      </c>
      <c r="H405" s="34" t="s">
        <v>264</v>
      </c>
      <c r="I405" s="39" t="s">
        <v>770</v>
      </c>
      <c r="J405" s="34" t="s">
        <v>772</v>
      </c>
      <c r="K405" s="43">
        <v>70000</v>
      </c>
      <c r="L405" s="37">
        <v>45427</v>
      </c>
      <c r="M405" s="34" t="s">
        <v>264</v>
      </c>
      <c r="N405" s="43">
        <f>E405-K405</f>
        <v>0</v>
      </c>
      <c r="O405" s="39"/>
      <c r="Q405" s="40"/>
    </row>
    <row r="406" customFormat="1" customHeight="1" spans="1:17">
      <c r="A406" s="34">
        <v>412</v>
      </c>
      <c r="B406" s="35" t="s">
        <v>773</v>
      </c>
      <c r="C406" s="34" t="s">
        <v>774</v>
      </c>
      <c r="D406" s="34" t="s">
        <v>771</v>
      </c>
      <c r="E406" s="36">
        <v>12000</v>
      </c>
      <c r="F406" s="34">
        <v>1650001519</v>
      </c>
      <c r="G406" s="37">
        <v>45433</v>
      </c>
      <c r="H406" s="34" t="s">
        <v>224</v>
      </c>
      <c r="I406" s="39" t="s">
        <v>775</v>
      </c>
      <c r="J406" s="34" t="s">
        <v>776</v>
      </c>
      <c r="K406" s="43">
        <v>12000</v>
      </c>
      <c r="L406" s="37">
        <v>45468</v>
      </c>
      <c r="M406" s="39" t="s">
        <v>110</v>
      </c>
      <c r="N406" s="43">
        <f>E406-K406</f>
        <v>0</v>
      </c>
      <c r="O406" s="39"/>
      <c r="Q406" s="40"/>
    </row>
    <row r="407" customFormat="1" customHeight="1" spans="1:17">
      <c r="A407" s="34">
        <v>413</v>
      </c>
      <c r="B407" s="35" t="s">
        <v>777</v>
      </c>
      <c r="C407" s="34" t="s">
        <v>778</v>
      </c>
      <c r="D407" s="34" t="s">
        <v>771</v>
      </c>
      <c r="E407" s="36">
        <v>201746</v>
      </c>
      <c r="F407" s="34">
        <v>1650001520</v>
      </c>
      <c r="G407" s="37">
        <v>45434</v>
      </c>
      <c r="H407" s="34" t="s">
        <v>211</v>
      </c>
      <c r="I407" s="39" t="s">
        <v>779</v>
      </c>
      <c r="J407" s="34" t="s">
        <v>780</v>
      </c>
      <c r="K407" s="43">
        <v>141222.2</v>
      </c>
      <c r="L407" s="37">
        <v>45482</v>
      </c>
      <c r="M407" s="39" t="s">
        <v>147</v>
      </c>
      <c r="N407" s="43">
        <f>E407-K407</f>
        <v>60523.8</v>
      </c>
      <c r="O407" s="39" t="s">
        <v>781</v>
      </c>
      <c r="Q407" s="40"/>
    </row>
    <row r="408" customFormat="1" customHeight="1" spans="1:17">
      <c r="A408" s="34">
        <v>414</v>
      </c>
      <c r="B408" s="35" t="s">
        <v>782</v>
      </c>
      <c r="C408" s="34" t="s">
        <v>783</v>
      </c>
      <c r="D408" s="34" t="s">
        <v>771</v>
      </c>
      <c r="E408" s="36">
        <v>20000</v>
      </c>
      <c r="F408" s="34">
        <v>1650001521</v>
      </c>
      <c r="G408" s="37">
        <v>45441</v>
      </c>
      <c r="H408" s="34" t="s">
        <v>19</v>
      </c>
      <c r="I408" s="39" t="s">
        <v>205</v>
      </c>
      <c r="J408" s="34" t="s">
        <v>784</v>
      </c>
      <c r="K408" s="43">
        <v>20000</v>
      </c>
      <c r="L408" s="37">
        <v>45447</v>
      </c>
      <c r="M408" s="39" t="s">
        <v>76</v>
      </c>
      <c r="N408" s="43">
        <f>E408-K408</f>
        <v>0</v>
      </c>
      <c r="O408" s="39"/>
      <c r="Q408" s="40"/>
    </row>
    <row r="409" customFormat="1" customHeight="1" spans="1:17">
      <c r="A409" s="34">
        <v>415</v>
      </c>
      <c r="B409" s="64" t="s">
        <v>785</v>
      </c>
      <c r="C409" s="34" t="s">
        <v>786</v>
      </c>
      <c r="D409" s="34" t="s">
        <v>771</v>
      </c>
      <c r="E409" s="36">
        <v>5000</v>
      </c>
      <c r="F409" s="34">
        <v>1650001536</v>
      </c>
      <c r="G409" s="37">
        <v>45457</v>
      </c>
      <c r="H409" s="34" t="s">
        <v>39</v>
      </c>
      <c r="I409" s="53" t="s">
        <v>787</v>
      </c>
      <c r="J409" s="52" t="s">
        <v>788</v>
      </c>
      <c r="K409" s="71">
        <v>115000</v>
      </c>
      <c r="L409" s="55">
        <v>45562</v>
      </c>
      <c r="M409" s="53" t="s">
        <v>224</v>
      </c>
      <c r="N409" s="71">
        <f>SUM(E409:E412)-K409</f>
        <v>0</v>
      </c>
      <c r="O409" s="53"/>
      <c r="Q409" s="40"/>
    </row>
    <row r="410" customFormat="1" customHeight="1" spans="1:17">
      <c r="A410" s="34">
        <v>416</v>
      </c>
      <c r="B410" s="64" t="s">
        <v>789</v>
      </c>
      <c r="C410" s="34" t="s">
        <v>786</v>
      </c>
      <c r="D410" s="34" t="s">
        <v>771</v>
      </c>
      <c r="E410" s="36">
        <v>10000</v>
      </c>
      <c r="F410" s="34">
        <v>1650001537</v>
      </c>
      <c r="G410" s="37">
        <v>45448</v>
      </c>
      <c r="H410" s="34" t="s">
        <v>264</v>
      </c>
      <c r="I410" s="57"/>
      <c r="J410" s="56"/>
      <c r="K410" s="72"/>
      <c r="L410" s="59"/>
      <c r="M410" s="57"/>
      <c r="N410" s="72"/>
      <c r="O410" s="57"/>
      <c r="Q410" s="40"/>
    </row>
    <row r="411" customFormat="1" customHeight="1" spans="1:17">
      <c r="A411" s="34">
        <v>417</v>
      </c>
      <c r="B411" s="64" t="s">
        <v>185</v>
      </c>
      <c r="C411" s="34" t="s">
        <v>790</v>
      </c>
      <c r="D411" s="34" t="s">
        <v>771</v>
      </c>
      <c r="E411" s="36">
        <v>50000</v>
      </c>
      <c r="F411" s="34">
        <v>1650002259</v>
      </c>
      <c r="G411" s="37">
        <v>45513</v>
      </c>
      <c r="H411" s="34" t="s">
        <v>224</v>
      </c>
      <c r="I411" s="57"/>
      <c r="J411" s="56"/>
      <c r="K411" s="72"/>
      <c r="L411" s="59"/>
      <c r="M411" s="57"/>
      <c r="N411" s="72"/>
      <c r="O411" s="57"/>
      <c r="Q411" s="40"/>
    </row>
    <row r="412" customFormat="1" customHeight="1" spans="1:17">
      <c r="A412" s="34">
        <v>418</v>
      </c>
      <c r="B412" s="64" t="s">
        <v>637</v>
      </c>
      <c r="C412" s="34" t="s">
        <v>790</v>
      </c>
      <c r="D412" s="34" t="s">
        <v>771</v>
      </c>
      <c r="E412" s="36">
        <v>50000</v>
      </c>
      <c r="F412" s="34">
        <v>1650002260</v>
      </c>
      <c r="G412" s="37">
        <v>45534</v>
      </c>
      <c r="H412" s="34" t="s">
        <v>224</v>
      </c>
      <c r="I412" s="61"/>
      <c r="J412" s="60"/>
      <c r="K412" s="73"/>
      <c r="L412" s="63"/>
      <c r="M412" s="61"/>
      <c r="N412" s="73"/>
      <c r="O412" s="61"/>
      <c r="Q412" s="40"/>
    </row>
    <row r="413" customFormat="1" customHeight="1" spans="1:17">
      <c r="A413" s="34">
        <v>419</v>
      </c>
      <c r="B413" s="64" t="s">
        <v>791</v>
      </c>
      <c r="C413" s="34" t="s">
        <v>783</v>
      </c>
      <c r="D413" s="34" t="s">
        <v>771</v>
      </c>
      <c r="E413" s="36">
        <v>10000</v>
      </c>
      <c r="F413" s="34">
        <v>1650001522</v>
      </c>
      <c r="G413" s="37">
        <v>45441</v>
      </c>
      <c r="H413" s="34" t="s">
        <v>19</v>
      </c>
      <c r="I413" s="53" t="s">
        <v>792</v>
      </c>
      <c r="J413" s="53" t="s">
        <v>793</v>
      </c>
      <c r="K413" s="80">
        <v>47600</v>
      </c>
      <c r="L413" s="74">
        <v>45468</v>
      </c>
      <c r="M413" s="53" t="s">
        <v>335</v>
      </c>
      <c r="N413" s="75">
        <f>SUM(E413:E426)-K413</f>
        <v>0</v>
      </c>
      <c r="O413" s="53"/>
      <c r="Q413" s="40"/>
    </row>
    <row r="414" customFormat="1" customHeight="1" spans="1:17">
      <c r="A414" s="34">
        <v>420</v>
      </c>
      <c r="B414" s="35" t="s">
        <v>794</v>
      </c>
      <c r="C414" s="34" t="s">
        <v>795</v>
      </c>
      <c r="D414" s="34" t="s">
        <v>771</v>
      </c>
      <c r="E414" s="36">
        <v>5000</v>
      </c>
      <c r="F414" s="34">
        <v>1650001534</v>
      </c>
      <c r="G414" s="37">
        <v>45449</v>
      </c>
      <c r="H414" s="34" t="s">
        <v>224</v>
      </c>
      <c r="I414" s="57"/>
      <c r="J414" s="57"/>
      <c r="K414" s="81"/>
      <c r="L414" s="77"/>
      <c r="M414" s="57"/>
      <c r="N414" s="76"/>
      <c r="O414" s="57"/>
      <c r="Q414" s="40"/>
    </row>
    <row r="415" customFormat="1" customHeight="1" spans="1:17">
      <c r="A415" s="34">
        <v>421</v>
      </c>
      <c r="B415" s="35" t="s">
        <v>796</v>
      </c>
      <c r="C415" s="34" t="s">
        <v>795</v>
      </c>
      <c r="D415" s="34" t="s">
        <v>771</v>
      </c>
      <c r="E415" s="36">
        <v>2000</v>
      </c>
      <c r="F415" s="34">
        <v>1650001523</v>
      </c>
      <c r="G415" s="37">
        <v>45449</v>
      </c>
      <c r="H415" s="34" t="s">
        <v>224</v>
      </c>
      <c r="I415" s="57"/>
      <c r="J415" s="57"/>
      <c r="K415" s="81"/>
      <c r="L415" s="77"/>
      <c r="M415" s="57"/>
      <c r="N415" s="76"/>
      <c r="O415" s="57"/>
      <c r="Q415" s="40"/>
    </row>
    <row r="416" customFormat="1" customHeight="1" spans="1:17">
      <c r="A416" s="34">
        <v>422</v>
      </c>
      <c r="B416" s="35" t="s">
        <v>797</v>
      </c>
      <c r="C416" s="34" t="s">
        <v>795</v>
      </c>
      <c r="D416" s="34" t="s">
        <v>771</v>
      </c>
      <c r="E416" s="36">
        <v>1000</v>
      </c>
      <c r="F416" s="34">
        <v>1650001524</v>
      </c>
      <c r="G416" s="37">
        <v>45449</v>
      </c>
      <c r="H416" s="34" t="s">
        <v>224</v>
      </c>
      <c r="I416" s="57"/>
      <c r="J416" s="57"/>
      <c r="K416" s="81"/>
      <c r="L416" s="77"/>
      <c r="M416" s="57"/>
      <c r="N416" s="76"/>
      <c r="O416" s="57"/>
      <c r="Q416" s="40"/>
    </row>
    <row r="417" customFormat="1" customHeight="1" spans="1:17">
      <c r="A417" s="34">
        <v>423</v>
      </c>
      <c r="B417" s="35" t="s">
        <v>798</v>
      </c>
      <c r="C417" s="34" t="s">
        <v>795</v>
      </c>
      <c r="D417" s="34" t="s">
        <v>771</v>
      </c>
      <c r="E417" s="36">
        <v>600</v>
      </c>
      <c r="F417" s="34">
        <v>1650001525</v>
      </c>
      <c r="G417" s="37">
        <v>45449</v>
      </c>
      <c r="H417" s="34" t="s">
        <v>224</v>
      </c>
      <c r="I417" s="57"/>
      <c r="J417" s="57"/>
      <c r="K417" s="81"/>
      <c r="L417" s="77"/>
      <c r="M417" s="57"/>
      <c r="N417" s="76"/>
      <c r="O417" s="57"/>
      <c r="Q417" s="40"/>
    </row>
    <row r="418" customFormat="1" customHeight="1" spans="1:17">
      <c r="A418" s="34">
        <v>424</v>
      </c>
      <c r="B418" s="35" t="s">
        <v>799</v>
      </c>
      <c r="C418" s="34" t="s">
        <v>795</v>
      </c>
      <c r="D418" s="34" t="s">
        <v>771</v>
      </c>
      <c r="E418" s="36">
        <v>10000</v>
      </c>
      <c r="F418" s="34">
        <v>1650001526</v>
      </c>
      <c r="G418" s="37">
        <v>45449</v>
      </c>
      <c r="H418" s="34" t="s">
        <v>224</v>
      </c>
      <c r="I418" s="57"/>
      <c r="J418" s="57"/>
      <c r="K418" s="81"/>
      <c r="L418" s="77"/>
      <c r="M418" s="57"/>
      <c r="N418" s="76"/>
      <c r="O418" s="57"/>
      <c r="Q418" s="40"/>
    </row>
    <row r="419" customFormat="1" customHeight="1" spans="1:17">
      <c r="A419" s="34">
        <v>425</v>
      </c>
      <c r="B419" s="35" t="s">
        <v>800</v>
      </c>
      <c r="C419" s="34" t="s">
        <v>795</v>
      </c>
      <c r="D419" s="34" t="s">
        <v>771</v>
      </c>
      <c r="E419" s="36">
        <v>5000</v>
      </c>
      <c r="F419" s="34">
        <v>1650001527</v>
      </c>
      <c r="G419" s="37">
        <v>45449</v>
      </c>
      <c r="H419" s="34" t="s">
        <v>224</v>
      </c>
      <c r="I419" s="57"/>
      <c r="J419" s="57"/>
      <c r="K419" s="81"/>
      <c r="L419" s="77"/>
      <c r="M419" s="57"/>
      <c r="N419" s="76"/>
      <c r="O419" s="57"/>
      <c r="Q419" s="40"/>
    </row>
    <row r="420" customFormat="1" customHeight="1" spans="1:17">
      <c r="A420" s="34">
        <v>426</v>
      </c>
      <c r="B420" s="35" t="s">
        <v>801</v>
      </c>
      <c r="C420" s="34" t="s">
        <v>795</v>
      </c>
      <c r="D420" s="34" t="s">
        <v>771</v>
      </c>
      <c r="E420" s="36">
        <v>1000</v>
      </c>
      <c r="F420" s="34">
        <v>1650001528</v>
      </c>
      <c r="G420" s="37">
        <v>45449</v>
      </c>
      <c r="H420" s="34" t="s">
        <v>224</v>
      </c>
      <c r="I420" s="57"/>
      <c r="J420" s="57"/>
      <c r="K420" s="81"/>
      <c r="L420" s="77"/>
      <c r="M420" s="57"/>
      <c r="N420" s="76"/>
      <c r="O420" s="57"/>
      <c r="Q420" s="40"/>
    </row>
    <row r="421" customFormat="1" customHeight="1" spans="1:17">
      <c r="A421" s="34">
        <v>427</v>
      </c>
      <c r="B421" s="35" t="s">
        <v>802</v>
      </c>
      <c r="C421" s="34" t="s">
        <v>795</v>
      </c>
      <c r="D421" s="34" t="s">
        <v>771</v>
      </c>
      <c r="E421" s="36">
        <v>1000</v>
      </c>
      <c r="F421" s="34">
        <v>1650001529</v>
      </c>
      <c r="G421" s="37">
        <v>45449</v>
      </c>
      <c r="H421" s="34" t="s">
        <v>224</v>
      </c>
      <c r="I421" s="57"/>
      <c r="J421" s="57"/>
      <c r="K421" s="81"/>
      <c r="L421" s="77"/>
      <c r="M421" s="57"/>
      <c r="N421" s="76"/>
      <c r="O421" s="57"/>
      <c r="Q421" s="40"/>
    </row>
    <row r="422" customFormat="1" customHeight="1" spans="1:17">
      <c r="A422" s="34">
        <v>428</v>
      </c>
      <c r="B422" s="35" t="s">
        <v>803</v>
      </c>
      <c r="C422" s="34" t="s">
        <v>795</v>
      </c>
      <c r="D422" s="34" t="s">
        <v>771</v>
      </c>
      <c r="E422" s="36">
        <v>2000</v>
      </c>
      <c r="F422" s="34">
        <v>1650001530</v>
      </c>
      <c r="G422" s="37">
        <v>45449</v>
      </c>
      <c r="H422" s="34" t="s">
        <v>224</v>
      </c>
      <c r="I422" s="57"/>
      <c r="J422" s="57"/>
      <c r="K422" s="81"/>
      <c r="L422" s="77"/>
      <c r="M422" s="57"/>
      <c r="N422" s="76"/>
      <c r="O422" s="57"/>
      <c r="Q422" s="40"/>
    </row>
    <row r="423" customFormat="1" customHeight="1" spans="1:17">
      <c r="A423" s="34">
        <v>429</v>
      </c>
      <c r="B423" s="35" t="s">
        <v>804</v>
      </c>
      <c r="C423" s="34" t="s">
        <v>795</v>
      </c>
      <c r="D423" s="34" t="s">
        <v>771</v>
      </c>
      <c r="E423" s="36">
        <v>2000</v>
      </c>
      <c r="F423" s="34">
        <v>1650001531</v>
      </c>
      <c r="G423" s="37">
        <v>45449</v>
      </c>
      <c r="H423" s="34" t="s">
        <v>224</v>
      </c>
      <c r="I423" s="57"/>
      <c r="J423" s="57"/>
      <c r="K423" s="81"/>
      <c r="L423" s="77"/>
      <c r="M423" s="57"/>
      <c r="N423" s="76"/>
      <c r="O423" s="57"/>
      <c r="Q423" s="40"/>
    </row>
    <row r="424" customFormat="1" customHeight="1" spans="1:17">
      <c r="A424" s="34">
        <v>430</v>
      </c>
      <c r="B424" s="35" t="s">
        <v>805</v>
      </c>
      <c r="C424" s="34" t="s">
        <v>795</v>
      </c>
      <c r="D424" s="34" t="s">
        <v>771</v>
      </c>
      <c r="E424" s="36">
        <v>2000</v>
      </c>
      <c r="F424" s="34">
        <v>1650001532</v>
      </c>
      <c r="G424" s="37">
        <v>45449</v>
      </c>
      <c r="H424" s="34" t="s">
        <v>224</v>
      </c>
      <c r="I424" s="57"/>
      <c r="J424" s="57"/>
      <c r="K424" s="81"/>
      <c r="L424" s="77"/>
      <c r="M424" s="57"/>
      <c r="N424" s="76"/>
      <c r="O424" s="57"/>
      <c r="Q424" s="40"/>
    </row>
    <row r="425" customFormat="1" customHeight="1" spans="1:17">
      <c r="A425" s="34">
        <v>431</v>
      </c>
      <c r="B425" s="35" t="s">
        <v>806</v>
      </c>
      <c r="C425" s="34" t="s">
        <v>795</v>
      </c>
      <c r="D425" s="34" t="s">
        <v>771</v>
      </c>
      <c r="E425" s="36">
        <v>1000</v>
      </c>
      <c r="F425" s="34">
        <v>1650001533</v>
      </c>
      <c r="G425" s="37">
        <v>45449</v>
      </c>
      <c r="H425" s="34" t="s">
        <v>224</v>
      </c>
      <c r="I425" s="57"/>
      <c r="J425" s="57"/>
      <c r="K425" s="81"/>
      <c r="L425" s="77"/>
      <c r="M425" s="57"/>
      <c r="N425" s="76"/>
      <c r="O425" s="57"/>
      <c r="Q425" s="40"/>
    </row>
    <row r="426" customFormat="1" customHeight="1" spans="1:17">
      <c r="A426" s="34">
        <v>432</v>
      </c>
      <c r="B426" s="35" t="s">
        <v>807</v>
      </c>
      <c r="C426" s="34" t="s">
        <v>795</v>
      </c>
      <c r="D426" s="34" t="s">
        <v>771</v>
      </c>
      <c r="E426" s="36">
        <v>5000</v>
      </c>
      <c r="F426" s="34">
        <v>1650001535</v>
      </c>
      <c r="G426" s="37">
        <v>45449</v>
      </c>
      <c r="H426" s="34" t="s">
        <v>224</v>
      </c>
      <c r="I426" s="61"/>
      <c r="J426" s="61"/>
      <c r="K426" s="82"/>
      <c r="L426" s="79"/>
      <c r="M426" s="61"/>
      <c r="N426" s="78"/>
      <c r="O426" s="61"/>
      <c r="Q426" s="40"/>
    </row>
    <row r="427" customFormat="1" ht="90" customHeight="1" spans="1:17">
      <c r="A427" s="34">
        <v>433</v>
      </c>
      <c r="B427" s="35" t="s">
        <v>191</v>
      </c>
      <c r="C427" s="34" t="s">
        <v>771</v>
      </c>
      <c r="D427" s="34" t="s">
        <v>808</v>
      </c>
      <c r="E427" s="36">
        <v>200000</v>
      </c>
      <c r="F427" s="34">
        <v>1650001515</v>
      </c>
      <c r="G427" s="37">
        <v>45348</v>
      </c>
      <c r="H427" s="34" t="s">
        <v>99</v>
      </c>
      <c r="I427" s="39" t="s">
        <v>809</v>
      </c>
      <c r="J427" s="34" t="s">
        <v>810</v>
      </c>
      <c r="K427" s="43">
        <v>200000</v>
      </c>
      <c r="L427" s="37">
        <v>45344</v>
      </c>
      <c r="M427" s="39" t="s">
        <v>76</v>
      </c>
      <c r="N427" s="43">
        <f>E427-K427</f>
        <v>0</v>
      </c>
      <c r="O427" s="39"/>
      <c r="Q427" s="40"/>
    </row>
    <row r="428" customFormat="1" ht="125" customHeight="1" spans="1:17">
      <c r="A428" s="34">
        <v>434</v>
      </c>
      <c r="B428" s="35" t="s">
        <v>191</v>
      </c>
      <c r="C428" s="34" t="s">
        <v>811</v>
      </c>
      <c r="D428" s="34" t="s">
        <v>771</v>
      </c>
      <c r="E428" s="36">
        <v>220000</v>
      </c>
      <c r="F428" s="34">
        <v>1650002258</v>
      </c>
      <c r="G428" s="37">
        <v>45527</v>
      </c>
      <c r="H428" s="34" t="s">
        <v>19</v>
      </c>
      <c r="I428" s="53" t="s">
        <v>812</v>
      </c>
      <c r="J428" s="34" t="s">
        <v>813</v>
      </c>
      <c r="K428" s="43">
        <v>220000</v>
      </c>
      <c r="L428" s="37">
        <v>45532</v>
      </c>
      <c r="M428" s="39" t="s">
        <v>19</v>
      </c>
      <c r="N428" s="43">
        <f>E428-K428</f>
        <v>0</v>
      </c>
      <c r="O428" s="39"/>
      <c r="Q428" s="40"/>
    </row>
    <row r="429" customFormat="1" ht="96" customHeight="1" spans="1:17">
      <c r="A429" s="52">
        <v>435</v>
      </c>
      <c r="B429" s="34" t="s">
        <v>191</v>
      </c>
      <c r="C429" s="34" t="s">
        <v>289</v>
      </c>
      <c r="D429" s="52" t="s">
        <v>771</v>
      </c>
      <c r="E429" s="54">
        <v>100000</v>
      </c>
      <c r="F429" s="52">
        <v>1650001510</v>
      </c>
      <c r="G429" s="55">
        <v>45295</v>
      </c>
      <c r="H429" s="52" t="s">
        <v>99</v>
      </c>
      <c r="I429" s="61"/>
      <c r="J429" s="34" t="s">
        <v>813</v>
      </c>
      <c r="K429" s="43">
        <f>10000+24000</f>
        <v>34000</v>
      </c>
      <c r="L429" s="42" t="s">
        <v>814</v>
      </c>
      <c r="M429" s="39" t="s">
        <v>815</v>
      </c>
      <c r="N429" s="71">
        <f>E429-K429-K430</f>
        <v>36000</v>
      </c>
      <c r="O429" s="39"/>
      <c r="Q429" s="40"/>
    </row>
    <row r="430" customFormat="1" ht="29" customHeight="1" spans="1:17">
      <c r="A430" s="60"/>
      <c r="B430" s="34"/>
      <c r="C430" s="34"/>
      <c r="D430" s="56"/>
      <c r="E430" s="58"/>
      <c r="F430" s="56"/>
      <c r="G430" s="59"/>
      <c r="H430" s="56"/>
      <c r="I430" s="39" t="s">
        <v>816</v>
      </c>
      <c r="J430" s="34" t="s">
        <v>813</v>
      </c>
      <c r="K430" s="43">
        <v>30000</v>
      </c>
      <c r="L430" s="37">
        <v>45302</v>
      </c>
      <c r="M430" s="39" t="s">
        <v>76</v>
      </c>
      <c r="N430" s="72"/>
      <c r="O430" s="39"/>
      <c r="Q430" s="40"/>
    </row>
    <row r="431" customFormat="1" customHeight="1" spans="1:17">
      <c r="A431" s="34">
        <v>436</v>
      </c>
      <c r="B431" s="35" t="s">
        <v>817</v>
      </c>
      <c r="C431" s="34" t="s">
        <v>818</v>
      </c>
      <c r="D431" s="34" t="s">
        <v>771</v>
      </c>
      <c r="E431" s="36">
        <v>64280</v>
      </c>
      <c r="F431" s="34">
        <v>1650002517</v>
      </c>
      <c r="G431" s="37">
        <v>45531</v>
      </c>
      <c r="H431" s="34" t="s">
        <v>59</v>
      </c>
      <c r="I431" s="39" t="s">
        <v>205</v>
      </c>
      <c r="J431" s="34" t="s">
        <v>819</v>
      </c>
      <c r="K431" s="43">
        <v>64280</v>
      </c>
      <c r="L431" s="42">
        <v>45562</v>
      </c>
      <c r="M431" s="39" t="s">
        <v>264</v>
      </c>
      <c r="N431" s="43">
        <f t="shared" ref="N431:N436" si="9">E431-K431</f>
        <v>0</v>
      </c>
      <c r="O431" s="39"/>
      <c r="Q431" s="40"/>
    </row>
    <row r="432" customFormat="1" customHeight="1" spans="1:17">
      <c r="A432" s="34">
        <v>437</v>
      </c>
      <c r="B432" s="35" t="s">
        <v>820</v>
      </c>
      <c r="C432" s="34" t="s">
        <v>821</v>
      </c>
      <c r="D432" s="34" t="s">
        <v>771</v>
      </c>
      <c r="E432" s="36">
        <v>30000</v>
      </c>
      <c r="F432" s="34">
        <v>1650002290</v>
      </c>
      <c r="G432" s="37">
        <v>45573</v>
      </c>
      <c r="H432" s="34" t="s">
        <v>99</v>
      </c>
      <c r="I432" s="39" t="s">
        <v>822</v>
      </c>
      <c r="J432" s="39" t="s">
        <v>823</v>
      </c>
      <c r="K432" s="43">
        <v>30000</v>
      </c>
      <c r="L432" s="37">
        <v>45577</v>
      </c>
      <c r="M432" s="39" t="s">
        <v>99</v>
      </c>
      <c r="N432" s="43">
        <f t="shared" si="9"/>
        <v>0</v>
      </c>
      <c r="O432" s="39"/>
      <c r="Q432" s="40"/>
    </row>
    <row r="433" customFormat="1" customHeight="1" spans="1:17">
      <c r="A433" s="34">
        <v>438</v>
      </c>
      <c r="B433" s="35" t="s">
        <v>824</v>
      </c>
      <c r="C433" s="34" t="s">
        <v>825</v>
      </c>
      <c r="D433" s="34" t="s">
        <v>771</v>
      </c>
      <c r="E433" s="36">
        <v>120000</v>
      </c>
      <c r="F433" s="34">
        <v>1650002293</v>
      </c>
      <c r="G433" s="37">
        <v>45603</v>
      </c>
      <c r="H433" s="34" t="s">
        <v>76</v>
      </c>
      <c r="I433" s="39" t="s">
        <v>826</v>
      </c>
      <c r="J433" s="34" t="s">
        <v>827</v>
      </c>
      <c r="K433" s="43">
        <v>71764.72</v>
      </c>
      <c r="L433" s="37">
        <v>45649</v>
      </c>
      <c r="M433" s="39" t="s">
        <v>19</v>
      </c>
      <c r="N433" s="43">
        <f t="shared" si="9"/>
        <v>48235.28</v>
      </c>
      <c r="O433" s="39"/>
      <c r="Q433" s="40"/>
    </row>
    <row r="434" customFormat="1" customHeight="1" spans="1:17">
      <c r="A434" s="34">
        <v>439</v>
      </c>
      <c r="B434" s="35" t="s">
        <v>191</v>
      </c>
      <c r="C434" s="34" t="s">
        <v>828</v>
      </c>
      <c r="D434" s="34" t="s">
        <v>771</v>
      </c>
      <c r="E434" s="36">
        <v>5000</v>
      </c>
      <c r="F434" s="34">
        <v>1650002297</v>
      </c>
      <c r="G434" s="37">
        <v>45617</v>
      </c>
      <c r="H434" s="34" t="s">
        <v>76</v>
      </c>
      <c r="I434" s="39" t="s">
        <v>829</v>
      </c>
      <c r="J434" s="34" t="s">
        <v>830</v>
      </c>
      <c r="K434" s="43">
        <v>5000</v>
      </c>
      <c r="L434" s="37">
        <v>45618</v>
      </c>
      <c r="M434" s="39" t="s">
        <v>39</v>
      </c>
      <c r="N434" s="43">
        <f t="shared" si="9"/>
        <v>0</v>
      </c>
      <c r="O434" s="39"/>
      <c r="Q434" s="40"/>
    </row>
    <row r="435" customFormat="1" customHeight="1" spans="1:17">
      <c r="A435" s="34">
        <v>440</v>
      </c>
      <c r="B435" s="35" t="s">
        <v>831</v>
      </c>
      <c r="C435" s="34" t="s">
        <v>822</v>
      </c>
      <c r="D435" s="34" t="s">
        <v>771</v>
      </c>
      <c r="E435" s="36">
        <v>32000</v>
      </c>
      <c r="F435" s="34">
        <v>1650002304</v>
      </c>
      <c r="G435" s="37">
        <v>45650</v>
      </c>
      <c r="H435" s="34" t="s">
        <v>39</v>
      </c>
      <c r="I435" s="39" t="s">
        <v>822</v>
      </c>
      <c r="J435" s="39" t="s">
        <v>823</v>
      </c>
      <c r="K435" s="43">
        <v>32000</v>
      </c>
      <c r="L435" s="37">
        <v>45652</v>
      </c>
      <c r="M435" s="39" t="s">
        <v>59</v>
      </c>
      <c r="N435" s="43">
        <f t="shared" si="9"/>
        <v>0</v>
      </c>
      <c r="O435" s="39"/>
      <c r="Q435" s="40"/>
    </row>
    <row r="436" customFormat="1" customHeight="1" spans="1:17">
      <c r="A436" s="34">
        <v>441</v>
      </c>
      <c r="B436" s="35" t="s">
        <v>145</v>
      </c>
      <c r="C436" s="34" t="s">
        <v>832</v>
      </c>
      <c r="D436" s="34" t="s">
        <v>771</v>
      </c>
      <c r="E436" s="36">
        <v>11000</v>
      </c>
      <c r="F436" s="34"/>
      <c r="G436" s="37">
        <v>45321</v>
      </c>
      <c r="H436" s="34" t="s">
        <v>59</v>
      </c>
      <c r="I436" s="39" t="s">
        <v>833</v>
      </c>
      <c r="J436" s="34" t="s">
        <v>830</v>
      </c>
      <c r="K436" s="43">
        <v>11000</v>
      </c>
      <c r="L436" s="42">
        <v>45324</v>
      </c>
      <c r="M436" s="39" t="s">
        <v>39</v>
      </c>
      <c r="N436" s="43">
        <f t="shared" si="9"/>
        <v>0</v>
      </c>
      <c r="O436" s="39"/>
      <c r="Q436" s="40"/>
    </row>
    <row r="437" customFormat="1" customHeight="1" spans="1:17">
      <c r="A437" s="34">
        <v>442</v>
      </c>
      <c r="B437" s="35" t="s">
        <v>321</v>
      </c>
      <c r="C437" s="34" t="s">
        <v>834</v>
      </c>
      <c r="D437" s="34" t="s">
        <v>771</v>
      </c>
      <c r="E437" s="36">
        <v>2000</v>
      </c>
      <c r="F437" s="34"/>
      <c r="G437" s="37">
        <v>45454</v>
      </c>
      <c r="H437" s="34" t="s">
        <v>39</v>
      </c>
      <c r="I437" s="39"/>
      <c r="J437" s="34"/>
      <c r="K437" s="43"/>
      <c r="L437" s="37"/>
      <c r="M437" s="39"/>
      <c r="N437" s="43"/>
      <c r="O437" s="39"/>
      <c r="Q437" s="40"/>
    </row>
    <row r="438" customFormat="1" customHeight="1" spans="1:17">
      <c r="A438" s="34">
        <v>443</v>
      </c>
      <c r="B438" s="35" t="s">
        <v>777</v>
      </c>
      <c r="C438" s="34" t="s">
        <v>778</v>
      </c>
      <c r="D438" s="34" t="s">
        <v>835</v>
      </c>
      <c r="E438" s="36">
        <v>242945</v>
      </c>
      <c r="F438" s="34">
        <v>1650001514</v>
      </c>
      <c r="G438" s="37">
        <v>45314</v>
      </c>
      <c r="H438" s="34" t="s">
        <v>264</v>
      </c>
      <c r="I438" s="39" t="s">
        <v>836</v>
      </c>
      <c r="J438" s="34" t="s">
        <v>780</v>
      </c>
      <c r="K438" s="43">
        <v>175868</v>
      </c>
      <c r="L438" s="37">
        <v>45317</v>
      </c>
      <c r="M438" s="39" t="s">
        <v>211</v>
      </c>
      <c r="N438" s="43"/>
      <c r="O438" s="39"/>
      <c r="Q438" s="40"/>
    </row>
    <row r="439" customFormat="1" customHeight="1" spans="1:17">
      <c r="A439" s="34">
        <v>444</v>
      </c>
      <c r="B439" s="35" t="s">
        <v>777</v>
      </c>
      <c r="C439" s="34" t="s">
        <v>778</v>
      </c>
      <c r="D439" s="34" t="s">
        <v>771</v>
      </c>
      <c r="E439" s="36">
        <v>25000</v>
      </c>
      <c r="F439" s="34">
        <v>1650002295</v>
      </c>
      <c r="G439" s="37">
        <v>45600</v>
      </c>
      <c r="H439" s="34" t="s">
        <v>76</v>
      </c>
      <c r="I439" s="39"/>
      <c r="J439" s="34"/>
      <c r="K439" s="43"/>
      <c r="L439" s="37"/>
      <c r="M439" s="39"/>
      <c r="N439" s="43">
        <f>E439-K439</f>
        <v>25000</v>
      </c>
      <c r="O439" s="39"/>
      <c r="Q439" s="40"/>
    </row>
    <row r="440" customFormat="1" customHeight="1" spans="1:17">
      <c r="A440" s="34">
        <v>445</v>
      </c>
      <c r="B440" s="35" t="s">
        <v>777</v>
      </c>
      <c r="C440" s="34" t="s">
        <v>778</v>
      </c>
      <c r="D440" s="34" t="s">
        <v>771</v>
      </c>
      <c r="E440" s="36">
        <v>62543</v>
      </c>
      <c r="F440" s="34">
        <v>1650002294</v>
      </c>
      <c r="G440" s="37">
        <v>45602</v>
      </c>
      <c r="H440" s="34" t="s">
        <v>76</v>
      </c>
      <c r="I440" s="39"/>
      <c r="J440" s="34"/>
      <c r="K440" s="43"/>
      <c r="L440" s="37"/>
      <c r="M440" s="39"/>
      <c r="N440" s="43">
        <f t="shared" ref="N440:N447" si="10">E440-K440</f>
        <v>62543</v>
      </c>
      <c r="O440" s="39"/>
      <c r="Q440" s="40"/>
    </row>
    <row r="441" customFormat="1" customHeight="1" spans="1:17">
      <c r="A441" s="34">
        <v>446</v>
      </c>
      <c r="B441" s="35" t="s">
        <v>777</v>
      </c>
      <c r="C441" s="34" t="s">
        <v>778</v>
      </c>
      <c r="D441" s="34" t="s">
        <v>771</v>
      </c>
      <c r="E441" s="36">
        <v>89045</v>
      </c>
      <c r="F441" s="34">
        <v>1650002300</v>
      </c>
      <c r="G441" s="37">
        <v>45609</v>
      </c>
      <c r="H441" s="34" t="s">
        <v>76</v>
      </c>
      <c r="I441" s="39"/>
      <c r="J441" s="34"/>
      <c r="K441" s="43"/>
      <c r="L441" s="37"/>
      <c r="M441" s="39"/>
      <c r="N441" s="43">
        <f t="shared" si="10"/>
        <v>89045</v>
      </c>
      <c r="O441" s="39"/>
      <c r="Q441" s="40"/>
    </row>
    <row r="442" customFormat="1" customHeight="1" spans="1:17">
      <c r="A442" s="34">
        <v>447</v>
      </c>
      <c r="B442" s="35" t="s">
        <v>777</v>
      </c>
      <c r="C442" s="34" t="s">
        <v>778</v>
      </c>
      <c r="D442" s="34" t="s">
        <v>835</v>
      </c>
      <c r="E442" s="36">
        <v>8295</v>
      </c>
      <c r="F442" s="34">
        <v>1650001513</v>
      </c>
      <c r="G442" s="37">
        <v>45314</v>
      </c>
      <c r="H442" s="34" t="s">
        <v>264</v>
      </c>
      <c r="I442" s="39"/>
      <c r="J442" s="34"/>
      <c r="K442" s="43"/>
      <c r="L442" s="37"/>
      <c r="M442" s="39"/>
      <c r="N442" s="43">
        <f t="shared" si="10"/>
        <v>8295</v>
      </c>
      <c r="O442" s="39"/>
      <c r="Q442" s="40"/>
    </row>
    <row r="443" customFormat="1" customHeight="1" spans="1:17">
      <c r="A443" s="34">
        <v>448</v>
      </c>
      <c r="B443" s="35"/>
      <c r="C443" s="34"/>
      <c r="D443" s="34"/>
      <c r="E443" s="36"/>
      <c r="F443" s="34"/>
      <c r="G443" s="37"/>
      <c r="H443" s="34"/>
      <c r="I443" s="39" t="s">
        <v>837</v>
      </c>
      <c r="J443" s="34" t="s">
        <v>838</v>
      </c>
      <c r="K443" s="43">
        <v>30000</v>
      </c>
      <c r="L443" s="37">
        <v>45302</v>
      </c>
      <c r="M443" s="39" t="s">
        <v>113</v>
      </c>
      <c r="N443" s="43">
        <f t="shared" si="10"/>
        <v>-30000</v>
      </c>
      <c r="O443" s="39"/>
      <c r="Q443" s="40"/>
    </row>
    <row r="444" customFormat="1" customHeight="1" spans="1:17">
      <c r="A444" s="34">
        <v>449</v>
      </c>
      <c r="B444" s="35"/>
      <c r="C444" s="34"/>
      <c r="D444" s="34"/>
      <c r="E444" s="36"/>
      <c r="F444" s="34"/>
      <c r="G444" s="37"/>
      <c r="H444" s="34"/>
      <c r="I444" s="39" t="s">
        <v>837</v>
      </c>
      <c r="J444" s="34" t="s">
        <v>838</v>
      </c>
      <c r="K444" s="43">
        <v>19700</v>
      </c>
      <c r="L444" s="37">
        <v>45310</v>
      </c>
      <c r="M444" s="39" t="s">
        <v>113</v>
      </c>
      <c r="N444" s="43">
        <f t="shared" si="10"/>
        <v>-19700</v>
      </c>
      <c r="O444" s="39"/>
      <c r="Q444" s="40"/>
    </row>
    <row r="445" customFormat="1" customHeight="1" spans="1:17">
      <c r="A445" s="34">
        <v>450</v>
      </c>
      <c r="B445" s="35"/>
      <c r="C445" s="34"/>
      <c r="D445" s="34"/>
      <c r="E445" s="36"/>
      <c r="F445" s="34"/>
      <c r="G445" s="37"/>
      <c r="H445" s="34"/>
      <c r="I445" s="39" t="s">
        <v>839</v>
      </c>
      <c r="J445" s="39" t="s">
        <v>830</v>
      </c>
      <c r="K445" s="43">
        <v>3000</v>
      </c>
      <c r="L445" s="37">
        <v>45310</v>
      </c>
      <c r="M445" s="39" t="s">
        <v>19</v>
      </c>
      <c r="N445" s="43">
        <f t="shared" si="10"/>
        <v>-3000</v>
      </c>
      <c r="O445" s="39"/>
      <c r="Q445" s="40"/>
    </row>
    <row r="446" customFormat="1" customHeight="1" spans="1:17">
      <c r="A446" s="34">
        <v>451</v>
      </c>
      <c r="B446" s="35"/>
      <c r="C446" s="34"/>
      <c r="D446" s="34"/>
      <c r="E446" s="36"/>
      <c r="F446" s="34"/>
      <c r="G446" s="37"/>
      <c r="H446" s="34"/>
      <c r="I446" s="39" t="s">
        <v>840</v>
      </c>
      <c r="J446" s="39" t="s">
        <v>841</v>
      </c>
      <c r="K446" s="43">
        <v>3000</v>
      </c>
      <c r="L446" s="37">
        <v>45512</v>
      </c>
      <c r="M446" s="39" t="s">
        <v>39</v>
      </c>
      <c r="N446" s="43">
        <f t="shared" si="10"/>
        <v>-3000</v>
      </c>
      <c r="O446" s="39"/>
      <c r="Q446" s="40"/>
    </row>
    <row r="447" customFormat="1" customHeight="1" spans="1:17">
      <c r="A447" s="34">
        <v>452</v>
      </c>
      <c r="B447" s="35"/>
      <c r="C447" s="34"/>
      <c r="D447" s="34"/>
      <c r="E447" s="36"/>
      <c r="F447" s="34"/>
      <c r="G447" s="37"/>
      <c r="H447" s="34"/>
      <c r="I447" s="39" t="s">
        <v>842</v>
      </c>
      <c r="J447" s="39" t="s">
        <v>841</v>
      </c>
      <c r="K447" s="43">
        <v>800</v>
      </c>
      <c r="L447" s="37">
        <v>45512</v>
      </c>
      <c r="M447" s="39" t="s">
        <v>39</v>
      </c>
      <c r="N447" s="43">
        <f t="shared" si="10"/>
        <v>-800</v>
      </c>
      <c r="O447" s="39"/>
      <c r="Q447" s="40"/>
    </row>
    <row r="448" s="46" customFormat="1" customHeight="1" spans="1:17">
      <c r="A448" s="100"/>
      <c r="B448" s="99" t="s">
        <v>843</v>
      </c>
      <c r="C448" s="100"/>
      <c r="D448" s="100"/>
      <c r="E448" s="101">
        <f>SUM(E360:E447)</f>
        <v>1742418</v>
      </c>
      <c r="F448" s="100"/>
      <c r="G448" s="102"/>
      <c r="H448" s="100"/>
      <c r="I448" s="110"/>
      <c r="J448" s="110"/>
      <c r="K448" s="111">
        <f>SUM(K360:K447)</f>
        <v>1400522.92</v>
      </c>
      <c r="L448" s="102"/>
      <c r="M448" s="110"/>
      <c r="N448" s="111">
        <f>SUM(N360:N447)</f>
        <v>272818.08</v>
      </c>
      <c r="O448" s="103"/>
      <c r="Q448" s="107"/>
    </row>
    <row r="449" s="46" customFormat="1" customHeight="1" spans="1:17">
      <c r="A449" s="34">
        <v>453</v>
      </c>
      <c r="B449" s="99"/>
      <c r="C449" s="100"/>
      <c r="D449" s="100"/>
      <c r="E449" s="101"/>
      <c r="F449" s="100"/>
      <c r="G449" s="102"/>
      <c r="H449" s="100"/>
      <c r="I449" s="39" t="s">
        <v>844</v>
      </c>
      <c r="J449" s="34" t="s">
        <v>845</v>
      </c>
      <c r="K449" s="43">
        <v>450000</v>
      </c>
      <c r="L449" s="42">
        <v>45609</v>
      </c>
      <c r="M449" s="39" t="s">
        <v>99</v>
      </c>
      <c r="N449" s="43">
        <f>E449-K449</f>
        <v>-450000</v>
      </c>
      <c r="O449" s="53" t="s">
        <v>846</v>
      </c>
      <c r="Q449" s="107"/>
    </row>
    <row r="450" s="46" customFormat="1" customHeight="1" spans="1:17">
      <c r="A450" s="34">
        <v>454</v>
      </c>
      <c r="B450" s="99"/>
      <c r="C450" s="100"/>
      <c r="D450" s="100"/>
      <c r="E450" s="101"/>
      <c r="F450" s="100"/>
      <c r="G450" s="102"/>
      <c r="H450" s="100"/>
      <c r="I450" s="39" t="s">
        <v>205</v>
      </c>
      <c r="J450" s="34" t="s">
        <v>847</v>
      </c>
      <c r="K450" s="43">
        <v>1500000</v>
      </c>
      <c r="L450" s="42">
        <v>45541</v>
      </c>
      <c r="M450" s="39" t="s">
        <v>76</v>
      </c>
      <c r="N450" s="71">
        <f>E450-K450</f>
        <v>-1500000</v>
      </c>
      <c r="O450" s="39" t="s">
        <v>535</v>
      </c>
      <c r="P450" s="46" t="s">
        <v>848</v>
      </c>
      <c r="Q450" s="107"/>
    </row>
    <row r="451" s="46" customFormat="1" customHeight="1" spans="1:17">
      <c r="A451" s="34">
        <v>455</v>
      </c>
      <c r="B451" s="99"/>
      <c r="C451" s="100"/>
      <c r="D451" s="100"/>
      <c r="E451" s="101"/>
      <c r="F451" s="100"/>
      <c r="G451" s="102"/>
      <c r="H451" s="100"/>
      <c r="I451" s="39" t="s">
        <v>205</v>
      </c>
      <c r="J451" s="34" t="s">
        <v>849</v>
      </c>
      <c r="K451" s="43">
        <v>1500000</v>
      </c>
      <c r="L451" s="42">
        <v>45544</v>
      </c>
      <c r="M451" s="39" t="s">
        <v>76</v>
      </c>
      <c r="N451" s="71">
        <f>E451-K451</f>
        <v>-1500000</v>
      </c>
      <c r="O451" s="53" t="s">
        <v>526</v>
      </c>
      <c r="P451" s="46" t="s">
        <v>848</v>
      </c>
      <c r="Q451" s="107"/>
    </row>
    <row r="452" s="46" customFormat="1" customHeight="1" spans="1:17">
      <c r="A452" s="34"/>
      <c r="B452" s="99"/>
      <c r="C452" s="100"/>
      <c r="D452" s="100"/>
      <c r="E452" s="101"/>
      <c r="F452" s="100"/>
      <c r="G452" s="102"/>
      <c r="H452" s="100"/>
      <c r="I452" s="39" t="s">
        <v>850</v>
      </c>
      <c r="J452" s="34" t="s">
        <v>851</v>
      </c>
      <c r="K452" s="43">
        <v>40000</v>
      </c>
      <c r="L452" s="42">
        <v>45464</v>
      </c>
      <c r="M452" s="39" t="s">
        <v>339</v>
      </c>
      <c r="N452" s="71">
        <f>E452-K452</f>
        <v>-40000</v>
      </c>
      <c r="O452" s="113"/>
      <c r="P452" s="46" t="s">
        <v>852</v>
      </c>
      <c r="Q452" s="107"/>
    </row>
    <row r="453" s="46" customFormat="1" customHeight="1" spans="1:17">
      <c r="A453" s="34"/>
      <c r="B453" s="99"/>
      <c r="C453" s="100"/>
      <c r="D453" s="100"/>
      <c r="E453" s="101"/>
      <c r="F453" s="100"/>
      <c r="G453" s="102"/>
      <c r="H453" s="100"/>
      <c r="I453" s="39" t="s">
        <v>853</v>
      </c>
      <c r="J453" s="34" t="s">
        <v>66</v>
      </c>
      <c r="K453" s="43">
        <v>9000</v>
      </c>
      <c r="L453" s="42">
        <v>45471</v>
      </c>
      <c r="M453" s="39" t="s">
        <v>263</v>
      </c>
      <c r="N453" s="71">
        <f>E453-K453</f>
        <v>-9000</v>
      </c>
      <c r="O453" s="113"/>
      <c r="P453" s="46" t="s">
        <v>852</v>
      </c>
      <c r="Q453" s="107"/>
    </row>
    <row r="454" customFormat="1" customHeight="1" spans="1:17">
      <c r="A454" s="34"/>
      <c r="B454" s="99" t="s">
        <v>854</v>
      </c>
      <c r="C454" s="100"/>
      <c r="D454" s="34"/>
      <c r="E454" s="101">
        <f>SUM(E449:E451)</f>
        <v>0</v>
      </c>
      <c r="F454" s="34"/>
      <c r="G454" s="36"/>
      <c r="H454" s="34"/>
      <c r="I454" s="34"/>
      <c r="J454" s="34"/>
      <c r="K454" s="111">
        <f>SUM(K449:K453)</f>
        <v>3499000</v>
      </c>
      <c r="L454" s="37"/>
      <c r="M454" s="34"/>
      <c r="N454" s="114">
        <f>SUM(N449:N453)</f>
        <v>-3499000</v>
      </c>
      <c r="O454" s="115"/>
      <c r="P454" s="7"/>
      <c r="Q454" s="40"/>
    </row>
    <row r="455" customHeight="1" spans="1:16">
      <c r="A455" s="112" t="s">
        <v>855</v>
      </c>
      <c r="B455" s="99"/>
      <c r="C455" s="100" t="s">
        <v>856</v>
      </c>
      <c r="D455" s="34"/>
      <c r="E455" s="101">
        <f>E454+E359+E448</f>
        <v>13755444.02</v>
      </c>
      <c r="F455" s="34"/>
      <c r="G455" s="36"/>
      <c r="H455" s="34"/>
      <c r="I455" s="34"/>
      <c r="J455" s="34"/>
      <c r="K455" s="111">
        <f>K454+K359+K448</f>
        <v>16635696.62</v>
      </c>
      <c r="L455" s="37"/>
      <c r="M455" s="34"/>
      <c r="N455" s="114">
        <f>N454+N359+N448</f>
        <v>-2949329.6</v>
      </c>
      <c r="O455" s="115"/>
      <c r="P455" s="7"/>
    </row>
    <row r="456" customHeight="1" spans="16:16">
      <c r="P456" s="7"/>
    </row>
    <row r="457" customHeight="1" spans="10:14">
      <c r="J457" s="47"/>
      <c r="K457" s="47"/>
      <c r="L457" s="48"/>
      <c r="N457" s="116"/>
    </row>
    <row r="458" customHeight="1" spans="10:10">
      <c r="J458" s="47"/>
    </row>
    <row r="459" customHeight="1" spans="10:10">
      <c r="J459" s="47"/>
    </row>
    <row r="460" customHeight="1" spans="14:14">
      <c r="N460" s="117"/>
    </row>
    <row r="467" customHeight="1" spans="11:11">
      <c r="K467" s="47">
        <f>SUBTOTAL(9,K24:K453)</f>
        <v>29415893.24</v>
      </c>
    </row>
    <row r="468" customHeight="1" spans="11:11">
      <c r="K468" s="47">
        <f>K467-90000-60000</f>
        <v>29265893.24</v>
      </c>
    </row>
    <row r="469" customHeight="1" spans="11:11">
      <c r="K469" s="47">
        <v>496628.7</v>
      </c>
    </row>
    <row r="470" customHeight="1" spans="11:11">
      <c r="K470" s="47">
        <f>K468-K469</f>
        <v>28769264.54</v>
      </c>
    </row>
    <row r="471" customHeight="1" spans="11:11">
      <c r="K471" s="47">
        <f>SUBTOTAL(9,K5:K225)-5000</f>
        <v>11731173.7</v>
      </c>
    </row>
  </sheetData>
  <autoFilter xmlns:etc="http://www.wps.cn/officeDocument/2017/etCustomData" ref="A4:P471" etc:filterBottomFollowUsedRange="0">
    <extLst/>
  </autoFilter>
  <mergeCells count="104">
    <mergeCell ref="A2:O2"/>
    <mergeCell ref="E3:H3"/>
    <mergeCell ref="I3:M3"/>
    <mergeCell ref="A455:B455"/>
    <mergeCell ref="A3:A4"/>
    <mergeCell ref="A40:A44"/>
    <mergeCell ref="A403:A404"/>
    <mergeCell ref="A429:A430"/>
    <mergeCell ref="B3:B4"/>
    <mergeCell ref="B40:B44"/>
    <mergeCell ref="B60:B61"/>
    <mergeCell ref="B403:B404"/>
    <mergeCell ref="B429:B430"/>
    <mergeCell ref="C3:C4"/>
    <mergeCell ref="C40:C44"/>
    <mergeCell ref="C60:C61"/>
    <mergeCell ref="C403:C404"/>
    <mergeCell ref="C429:C430"/>
    <mergeCell ref="D3:D4"/>
    <mergeCell ref="D40:D44"/>
    <mergeCell ref="D60:D61"/>
    <mergeCell ref="D403:D404"/>
    <mergeCell ref="D429:D430"/>
    <mergeCell ref="E40:E44"/>
    <mergeCell ref="E60:E61"/>
    <mergeCell ref="E403:E404"/>
    <mergeCell ref="E429:E430"/>
    <mergeCell ref="F40:F44"/>
    <mergeCell ref="F60:F61"/>
    <mergeCell ref="F403:F404"/>
    <mergeCell ref="F429:F430"/>
    <mergeCell ref="G40:G44"/>
    <mergeCell ref="G60:G61"/>
    <mergeCell ref="G403:G404"/>
    <mergeCell ref="G429:G430"/>
    <mergeCell ref="H40:H44"/>
    <mergeCell ref="H60:H61"/>
    <mergeCell ref="H403:H404"/>
    <mergeCell ref="H429:H430"/>
    <mergeCell ref="I94:I99"/>
    <mergeCell ref="I104:I115"/>
    <mergeCell ref="I163:I166"/>
    <mergeCell ref="I167:I169"/>
    <mergeCell ref="I189:I197"/>
    <mergeCell ref="I360:I401"/>
    <mergeCell ref="I409:I412"/>
    <mergeCell ref="I413:I426"/>
    <mergeCell ref="I428:I429"/>
    <mergeCell ref="J94:J99"/>
    <mergeCell ref="J104:J115"/>
    <mergeCell ref="J163:J166"/>
    <mergeCell ref="J167:J169"/>
    <mergeCell ref="J189:J197"/>
    <mergeCell ref="J360:J401"/>
    <mergeCell ref="J409:J412"/>
    <mergeCell ref="J413:J426"/>
    <mergeCell ref="K94:K99"/>
    <mergeCell ref="K104:K115"/>
    <mergeCell ref="K163:K166"/>
    <mergeCell ref="K167:K169"/>
    <mergeCell ref="K189:K197"/>
    <mergeCell ref="K360:K401"/>
    <mergeCell ref="K409:K412"/>
    <mergeCell ref="K413:K426"/>
    <mergeCell ref="L94:L99"/>
    <mergeCell ref="L104:L115"/>
    <mergeCell ref="L163:L166"/>
    <mergeCell ref="L167:L169"/>
    <mergeCell ref="L189:L197"/>
    <mergeCell ref="L360:L401"/>
    <mergeCell ref="L409:L412"/>
    <mergeCell ref="L413:L426"/>
    <mergeCell ref="M94:M99"/>
    <mergeCell ref="M104:M115"/>
    <mergeCell ref="M163:M166"/>
    <mergeCell ref="M167:M169"/>
    <mergeCell ref="M189:M197"/>
    <mergeCell ref="M360:M401"/>
    <mergeCell ref="M409:M412"/>
    <mergeCell ref="M413:M426"/>
    <mergeCell ref="N3:N4"/>
    <mergeCell ref="N40:N44"/>
    <mergeCell ref="N60:N61"/>
    <mergeCell ref="N94:N99"/>
    <mergeCell ref="N104:N115"/>
    <mergeCell ref="N163:N166"/>
    <mergeCell ref="N167:N169"/>
    <mergeCell ref="N189:N197"/>
    <mergeCell ref="N212:N347"/>
    <mergeCell ref="N360:N401"/>
    <mergeCell ref="N403:N404"/>
    <mergeCell ref="N409:N412"/>
    <mergeCell ref="N413:N426"/>
    <mergeCell ref="N429:N430"/>
    <mergeCell ref="O3:O4"/>
    <mergeCell ref="O94:O99"/>
    <mergeCell ref="O104:O115"/>
    <mergeCell ref="O163:O166"/>
    <mergeCell ref="O167:O169"/>
    <mergeCell ref="O189:O197"/>
    <mergeCell ref="O360:O401"/>
    <mergeCell ref="O403:O404"/>
    <mergeCell ref="O409:O412"/>
    <mergeCell ref="O413:O426"/>
  </mergeCells>
  <pageMargins left="0.751388888888889" right="0.751388888888889" top="1" bottom="1" header="0.5" footer="0.5"/>
  <pageSetup paperSize="9" scale="37" orientation="landscape" horizontalDpi="600"/>
  <headerFooter/>
  <rowBreaks count="6" manualBreakCount="6">
    <brk id="134" max="14" man="1"/>
    <brk id="166" max="14" man="1"/>
    <brk id="359" max="14" man="1"/>
    <brk id="392" max="14" man="1"/>
    <brk id="425" max="14" man="1"/>
    <brk id="4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8"/>
  <sheetViews>
    <sheetView workbookViewId="0">
      <selection activeCell="A148" sqref="$A1:$XFD148"/>
    </sheetView>
  </sheetViews>
  <sheetFormatPr defaultColWidth="9" defaultRowHeight="13.5"/>
  <cols>
    <col min="5" max="14" width="13.125" customWidth="1"/>
  </cols>
  <sheetData>
    <row r="1" s="4" customFormat="1" ht="33" customHeight="1" spans="1:15">
      <c r="A1" s="34"/>
      <c r="B1" s="34" t="s">
        <v>145</v>
      </c>
      <c r="C1" s="34" t="s">
        <v>520</v>
      </c>
      <c r="D1" s="34" t="s">
        <v>18</v>
      </c>
      <c r="E1" s="36">
        <v>300000</v>
      </c>
      <c r="F1" s="34"/>
      <c r="G1" s="37">
        <v>45471</v>
      </c>
      <c r="H1" s="34" t="s">
        <v>147</v>
      </c>
      <c r="I1" s="39"/>
      <c r="J1" s="34"/>
      <c r="K1" s="36"/>
      <c r="L1" s="42"/>
      <c r="M1" s="39"/>
      <c r="N1" s="43">
        <v>300000</v>
      </c>
      <c r="O1" s="39"/>
    </row>
    <row r="2" s="4" customFormat="1" ht="33" customHeight="1" spans="1:15">
      <c r="A2" s="34"/>
      <c r="B2" s="34" t="s">
        <v>521</v>
      </c>
      <c r="C2" s="34" t="s">
        <v>522</v>
      </c>
      <c r="D2" s="34" t="s">
        <v>18</v>
      </c>
      <c r="E2" s="36">
        <v>1000</v>
      </c>
      <c r="F2" s="34">
        <v>1650002346</v>
      </c>
      <c r="G2" s="37">
        <v>45464</v>
      </c>
      <c r="H2" s="34" t="s">
        <v>161</v>
      </c>
      <c r="I2" s="39"/>
      <c r="J2" s="34"/>
      <c r="K2" s="36"/>
      <c r="L2" s="42"/>
      <c r="M2" s="39"/>
      <c r="N2" s="43">
        <v>1000</v>
      </c>
      <c r="O2" s="39"/>
    </row>
    <row r="3" s="4" customFormat="1" ht="33" customHeight="1" spans="1:15">
      <c r="A3" s="34"/>
      <c r="B3" s="34" t="s">
        <v>523</v>
      </c>
      <c r="C3" s="34" t="s">
        <v>524</v>
      </c>
      <c r="D3" s="34" t="s">
        <v>18</v>
      </c>
      <c r="E3" s="36">
        <v>500</v>
      </c>
      <c r="F3" s="34">
        <v>1650002347</v>
      </c>
      <c r="G3" s="37">
        <v>45464</v>
      </c>
      <c r="H3" s="34" t="s">
        <v>161</v>
      </c>
      <c r="I3" s="39"/>
      <c r="J3" s="34"/>
      <c r="K3" s="36"/>
      <c r="L3" s="42"/>
      <c r="M3" s="39"/>
      <c r="N3" s="43">
        <v>500</v>
      </c>
      <c r="O3" s="39"/>
    </row>
    <row r="4" s="4" customFormat="1" ht="33" customHeight="1" spans="1:15">
      <c r="A4" s="34"/>
      <c r="B4" s="34" t="s">
        <v>527</v>
      </c>
      <c r="C4" s="34" t="s">
        <v>528</v>
      </c>
      <c r="D4" s="34" t="s">
        <v>18</v>
      </c>
      <c r="E4" s="36">
        <v>290</v>
      </c>
      <c r="F4" s="34">
        <v>1650002348</v>
      </c>
      <c r="G4" s="37">
        <v>45465</v>
      </c>
      <c r="H4" s="34" t="s">
        <v>161</v>
      </c>
      <c r="I4" s="39"/>
      <c r="J4" s="34"/>
      <c r="K4" s="36"/>
      <c r="L4" s="42"/>
      <c r="M4" s="39"/>
      <c r="N4" s="43">
        <v>290</v>
      </c>
      <c r="O4" s="39"/>
    </row>
    <row r="5" s="4" customFormat="1" ht="33" customHeight="1" spans="1:15">
      <c r="A5" s="34"/>
      <c r="B5" s="34" t="s">
        <v>531</v>
      </c>
      <c r="C5" s="34" t="s">
        <v>532</v>
      </c>
      <c r="D5" s="34" t="s">
        <v>18</v>
      </c>
      <c r="E5" s="36">
        <v>50</v>
      </c>
      <c r="F5" s="34">
        <v>1650002349</v>
      </c>
      <c r="G5" s="37">
        <v>45465</v>
      </c>
      <c r="H5" s="34" t="s">
        <v>161</v>
      </c>
      <c r="I5" s="39"/>
      <c r="J5" s="34"/>
      <c r="K5" s="36"/>
      <c r="L5" s="42"/>
      <c r="M5" s="39"/>
      <c r="N5" s="43">
        <v>50</v>
      </c>
      <c r="O5" s="39"/>
    </row>
    <row r="6" s="4" customFormat="1" ht="33" customHeight="1" spans="1:15">
      <c r="A6" s="34"/>
      <c r="B6" s="34" t="s">
        <v>533</v>
      </c>
      <c r="C6" s="34" t="s">
        <v>66</v>
      </c>
      <c r="D6" s="34" t="s">
        <v>18</v>
      </c>
      <c r="E6" s="36">
        <v>200</v>
      </c>
      <c r="F6" s="34">
        <v>1650002350</v>
      </c>
      <c r="G6" s="37">
        <v>45465</v>
      </c>
      <c r="H6" s="34" t="s">
        <v>161</v>
      </c>
      <c r="I6" s="39"/>
      <c r="J6" s="34"/>
      <c r="K6" s="36"/>
      <c r="L6" s="42"/>
      <c r="M6" s="39"/>
      <c r="N6" s="43">
        <v>200</v>
      </c>
      <c r="O6" s="39"/>
    </row>
    <row r="7" s="4" customFormat="1" ht="33" customHeight="1" spans="1:15">
      <c r="A7" s="34"/>
      <c r="B7" s="34" t="s">
        <v>533</v>
      </c>
      <c r="C7" s="34" t="s">
        <v>66</v>
      </c>
      <c r="D7" s="34" t="s">
        <v>18</v>
      </c>
      <c r="E7" s="36">
        <v>300</v>
      </c>
      <c r="F7" s="34">
        <v>1650002351</v>
      </c>
      <c r="G7" s="37">
        <v>45466</v>
      </c>
      <c r="H7" s="34" t="s">
        <v>161</v>
      </c>
      <c r="I7" s="39"/>
      <c r="J7" s="34"/>
      <c r="K7" s="36"/>
      <c r="L7" s="42"/>
      <c r="M7" s="39"/>
      <c r="N7" s="43">
        <v>300</v>
      </c>
      <c r="O7" s="39"/>
    </row>
    <row r="8" s="4" customFormat="1" ht="33" customHeight="1" spans="1:15">
      <c r="A8" s="34"/>
      <c r="B8" s="34" t="s">
        <v>536</v>
      </c>
      <c r="C8" s="34" t="s">
        <v>505</v>
      </c>
      <c r="D8" s="34" t="s">
        <v>18</v>
      </c>
      <c r="E8" s="36">
        <v>400</v>
      </c>
      <c r="F8" s="34">
        <v>1650002352</v>
      </c>
      <c r="G8" s="37">
        <v>45466</v>
      </c>
      <c r="H8" s="34" t="s">
        <v>161</v>
      </c>
      <c r="I8" s="39"/>
      <c r="J8" s="34"/>
      <c r="K8" s="36"/>
      <c r="L8" s="42"/>
      <c r="M8" s="39"/>
      <c r="N8" s="43">
        <v>400</v>
      </c>
      <c r="O8" s="39"/>
    </row>
    <row r="9" s="4" customFormat="1" ht="33" customHeight="1" spans="1:15">
      <c r="A9" s="34"/>
      <c r="B9" s="34" t="s">
        <v>537</v>
      </c>
      <c r="C9" s="34" t="s">
        <v>538</v>
      </c>
      <c r="D9" s="34" t="s">
        <v>18</v>
      </c>
      <c r="E9" s="36">
        <v>1000</v>
      </c>
      <c r="F9" s="34">
        <v>1650002353</v>
      </c>
      <c r="G9" s="37">
        <v>45466</v>
      </c>
      <c r="H9" s="34" t="s">
        <v>161</v>
      </c>
      <c r="I9" s="39"/>
      <c r="J9" s="34"/>
      <c r="K9" s="36"/>
      <c r="L9" s="42"/>
      <c r="M9" s="39"/>
      <c r="N9" s="43">
        <v>1000</v>
      </c>
      <c r="O9" s="39"/>
    </row>
    <row r="10" s="4" customFormat="1" ht="33" customHeight="1" spans="1:15">
      <c r="A10" s="34"/>
      <c r="B10" s="34" t="s">
        <v>539</v>
      </c>
      <c r="C10" s="34" t="s">
        <v>540</v>
      </c>
      <c r="D10" s="34" t="s">
        <v>18</v>
      </c>
      <c r="E10" s="36">
        <v>30000</v>
      </c>
      <c r="F10" s="34">
        <v>1650002227</v>
      </c>
      <c r="G10" s="37">
        <v>45466</v>
      </c>
      <c r="H10" s="34" t="s">
        <v>161</v>
      </c>
      <c r="I10" s="39"/>
      <c r="J10" s="34"/>
      <c r="K10" s="36"/>
      <c r="L10" s="42"/>
      <c r="M10" s="39"/>
      <c r="N10" s="43">
        <v>30000</v>
      </c>
      <c r="O10" s="39"/>
    </row>
    <row r="11" s="4" customFormat="1" ht="33" customHeight="1" spans="1:15">
      <c r="A11" s="34"/>
      <c r="B11" s="34" t="s">
        <v>541</v>
      </c>
      <c r="C11" s="34" t="s">
        <v>542</v>
      </c>
      <c r="D11" s="34" t="s">
        <v>18</v>
      </c>
      <c r="E11" s="36">
        <v>2000</v>
      </c>
      <c r="F11" s="34">
        <v>1650001540</v>
      </c>
      <c r="G11" s="37">
        <v>45466</v>
      </c>
      <c r="H11" s="34" t="s">
        <v>161</v>
      </c>
      <c r="I11" s="39"/>
      <c r="J11" s="34"/>
      <c r="K11" s="36"/>
      <c r="L11" s="42"/>
      <c r="M11" s="39"/>
      <c r="N11" s="43">
        <v>2000</v>
      </c>
      <c r="O11" s="39"/>
    </row>
    <row r="12" s="4" customFormat="1" ht="33" customHeight="1" spans="1:15">
      <c r="A12" s="34"/>
      <c r="B12" s="34" t="s">
        <v>543</v>
      </c>
      <c r="C12" s="34" t="s">
        <v>66</v>
      </c>
      <c r="D12" s="34" t="s">
        <v>18</v>
      </c>
      <c r="E12" s="36">
        <v>1000</v>
      </c>
      <c r="F12" s="34">
        <v>1650002355</v>
      </c>
      <c r="G12" s="37">
        <v>45466</v>
      </c>
      <c r="H12" s="34" t="s">
        <v>161</v>
      </c>
      <c r="I12" s="39"/>
      <c r="J12" s="34"/>
      <c r="K12" s="36"/>
      <c r="L12" s="42"/>
      <c r="M12" s="39"/>
      <c r="N12" s="43">
        <v>1000</v>
      </c>
      <c r="O12" s="39"/>
    </row>
    <row r="13" s="4" customFormat="1" ht="33" customHeight="1" spans="1:15">
      <c r="A13" s="34"/>
      <c r="B13" s="34" t="s">
        <v>544</v>
      </c>
      <c r="C13" s="34" t="s">
        <v>66</v>
      </c>
      <c r="D13" s="34" t="s">
        <v>18</v>
      </c>
      <c r="E13" s="36">
        <v>800</v>
      </c>
      <c r="F13" s="34">
        <v>1650002356</v>
      </c>
      <c r="G13" s="37">
        <v>45467</v>
      </c>
      <c r="H13" s="34" t="s">
        <v>161</v>
      </c>
      <c r="I13" s="39"/>
      <c r="J13" s="34"/>
      <c r="K13" s="36"/>
      <c r="L13" s="42"/>
      <c r="M13" s="39"/>
      <c r="N13" s="43">
        <v>800</v>
      </c>
      <c r="O13" s="39"/>
    </row>
    <row r="14" s="4" customFormat="1" ht="33" customHeight="1" spans="1:15">
      <c r="A14" s="34"/>
      <c r="B14" s="34" t="s">
        <v>547</v>
      </c>
      <c r="C14" s="34" t="s">
        <v>167</v>
      </c>
      <c r="D14" s="34" t="s">
        <v>18</v>
      </c>
      <c r="E14" s="36">
        <v>1000</v>
      </c>
      <c r="F14" s="34">
        <v>1650002357</v>
      </c>
      <c r="G14" s="37">
        <v>45467</v>
      </c>
      <c r="H14" s="34" t="s">
        <v>161</v>
      </c>
      <c r="I14" s="39"/>
      <c r="J14" s="34"/>
      <c r="K14" s="36"/>
      <c r="L14" s="42"/>
      <c r="M14" s="39"/>
      <c r="N14" s="43">
        <v>1000</v>
      </c>
      <c r="O14" s="39"/>
    </row>
    <row r="15" s="4" customFormat="1" ht="33" customHeight="1" spans="1:15">
      <c r="A15" s="34"/>
      <c r="B15" s="34" t="s">
        <v>549</v>
      </c>
      <c r="C15" s="34" t="s">
        <v>550</v>
      </c>
      <c r="D15" s="34" t="s">
        <v>18</v>
      </c>
      <c r="E15" s="36">
        <v>1000</v>
      </c>
      <c r="F15" s="39">
        <v>1650002360</v>
      </c>
      <c r="G15" s="37">
        <v>45467</v>
      </c>
      <c r="H15" s="34" t="s">
        <v>161</v>
      </c>
      <c r="I15" s="34"/>
      <c r="J15" s="34"/>
      <c r="K15" s="36"/>
      <c r="L15" s="37"/>
      <c r="M15" s="34"/>
      <c r="N15" s="43">
        <v>1000</v>
      </c>
      <c r="O15" s="34"/>
    </row>
    <row r="16" s="4" customFormat="1" ht="33" customHeight="1" spans="1:15">
      <c r="A16" s="34"/>
      <c r="B16" s="34" t="s">
        <v>551</v>
      </c>
      <c r="C16" s="34" t="s">
        <v>552</v>
      </c>
      <c r="D16" s="34" t="s">
        <v>18</v>
      </c>
      <c r="E16" s="36">
        <v>200</v>
      </c>
      <c r="F16" s="34">
        <v>1650002362</v>
      </c>
      <c r="G16" s="37">
        <v>45467</v>
      </c>
      <c r="H16" s="34" t="s">
        <v>161</v>
      </c>
      <c r="I16" s="34"/>
      <c r="J16" s="34"/>
      <c r="K16" s="36"/>
      <c r="L16" s="37"/>
      <c r="M16" s="34"/>
      <c r="N16" s="43">
        <v>200</v>
      </c>
      <c r="O16" s="34"/>
    </row>
    <row r="17" s="4" customFormat="1" ht="33" customHeight="1" spans="1:15">
      <c r="A17" s="34"/>
      <c r="B17" s="34" t="s">
        <v>553</v>
      </c>
      <c r="C17" s="34" t="s">
        <v>26</v>
      </c>
      <c r="D17" s="34" t="s">
        <v>18</v>
      </c>
      <c r="E17" s="36">
        <v>100</v>
      </c>
      <c r="F17" s="34">
        <v>1650002364</v>
      </c>
      <c r="G17" s="37">
        <v>45468</v>
      </c>
      <c r="H17" s="34" t="s">
        <v>161</v>
      </c>
      <c r="I17" s="34"/>
      <c r="J17" s="34"/>
      <c r="K17" s="36"/>
      <c r="L17" s="37"/>
      <c r="M17" s="34"/>
      <c r="N17" s="43">
        <v>100</v>
      </c>
      <c r="O17" s="34"/>
    </row>
    <row r="18" s="4" customFormat="1" ht="33" customHeight="1" spans="1:15">
      <c r="A18" s="34"/>
      <c r="B18" s="34" t="s">
        <v>554</v>
      </c>
      <c r="C18" s="34" t="s">
        <v>555</v>
      </c>
      <c r="D18" s="34" t="s">
        <v>18</v>
      </c>
      <c r="E18" s="36">
        <v>2000</v>
      </c>
      <c r="F18" s="34">
        <v>1650002365</v>
      </c>
      <c r="G18" s="37">
        <v>45468</v>
      </c>
      <c r="H18" s="34" t="s">
        <v>161</v>
      </c>
      <c r="I18" s="34"/>
      <c r="J18" s="34"/>
      <c r="K18" s="36"/>
      <c r="L18" s="37"/>
      <c r="M18" s="34"/>
      <c r="N18" s="43">
        <v>2000</v>
      </c>
      <c r="O18" s="34"/>
    </row>
    <row r="19" s="4" customFormat="1" ht="33" customHeight="1" spans="1:15">
      <c r="A19" s="34"/>
      <c r="B19" s="34" t="s">
        <v>556</v>
      </c>
      <c r="C19" s="34" t="s">
        <v>167</v>
      </c>
      <c r="D19" s="34" t="s">
        <v>18</v>
      </c>
      <c r="E19" s="36">
        <v>600</v>
      </c>
      <c r="F19" s="34">
        <v>1650002366</v>
      </c>
      <c r="G19" s="37">
        <v>45468</v>
      </c>
      <c r="H19" s="34" t="s">
        <v>161</v>
      </c>
      <c r="I19" s="34"/>
      <c r="J19" s="34"/>
      <c r="K19" s="36"/>
      <c r="L19" s="37"/>
      <c r="M19" s="34"/>
      <c r="N19" s="43">
        <v>600</v>
      </c>
      <c r="O19" s="34"/>
    </row>
    <row r="20" s="4" customFormat="1" ht="33" customHeight="1" spans="1:15">
      <c r="A20" s="34"/>
      <c r="B20" s="34" t="s">
        <v>557</v>
      </c>
      <c r="C20" s="34" t="s">
        <v>167</v>
      </c>
      <c r="D20" s="34" t="s">
        <v>18</v>
      </c>
      <c r="E20" s="36">
        <v>200</v>
      </c>
      <c r="F20" s="34">
        <v>1650002367</v>
      </c>
      <c r="G20" s="37">
        <v>45468</v>
      </c>
      <c r="H20" s="34" t="s">
        <v>161</v>
      </c>
      <c r="I20" s="34"/>
      <c r="J20" s="34"/>
      <c r="K20" s="36"/>
      <c r="L20" s="37"/>
      <c r="M20" s="34"/>
      <c r="N20" s="43">
        <v>200</v>
      </c>
      <c r="O20" s="34"/>
    </row>
    <row r="21" s="4" customFormat="1" ht="33" customHeight="1" spans="1:15">
      <c r="A21" s="34"/>
      <c r="B21" s="34" t="s">
        <v>557</v>
      </c>
      <c r="C21" s="34" t="s">
        <v>167</v>
      </c>
      <c r="D21" s="34" t="s">
        <v>18</v>
      </c>
      <c r="E21" s="36">
        <v>200</v>
      </c>
      <c r="F21" s="34">
        <v>1650002368</v>
      </c>
      <c r="G21" s="37">
        <v>45468</v>
      </c>
      <c r="H21" s="34" t="s">
        <v>161</v>
      </c>
      <c r="I21" s="34"/>
      <c r="J21" s="34"/>
      <c r="K21" s="36"/>
      <c r="L21" s="37"/>
      <c r="M21" s="34"/>
      <c r="N21" s="43">
        <v>200</v>
      </c>
      <c r="O21" s="34"/>
    </row>
    <row r="22" s="4" customFormat="1" ht="33" customHeight="1" spans="1:15">
      <c r="A22" s="34"/>
      <c r="B22" s="34" t="s">
        <v>557</v>
      </c>
      <c r="C22" s="34" t="s">
        <v>167</v>
      </c>
      <c r="D22" s="34" t="s">
        <v>18</v>
      </c>
      <c r="E22" s="36">
        <v>200</v>
      </c>
      <c r="F22" s="34">
        <v>1650002369</v>
      </c>
      <c r="G22" s="37">
        <v>45468</v>
      </c>
      <c r="H22" s="34" t="s">
        <v>161</v>
      </c>
      <c r="I22" s="34"/>
      <c r="J22" s="34"/>
      <c r="K22" s="36"/>
      <c r="L22" s="37"/>
      <c r="M22" s="34"/>
      <c r="N22" s="43">
        <v>200</v>
      </c>
      <c r="O22" s="34"/>
    </row>
    <row r="23" s="4" customFormat="1" ht="33" customHeight="1" spans="1:15">
      <c r="A23" s="34"/>
      <c r="B23" s="34" t="s">
        <v>558</v>
      </c>
      <c r="C23" s="34" t="s">
        <v>559</v>
      </c>
      <c r="D23" s="34" t="s">
        <v>18</v>
      </c>
      <c r="E23" s="36">
        <v>200</v>
      </c>
      <c r="F23" s="34">
        <v>1650002370</v>
      </c>
      <c r="G23" s="37">
        <v>45468</v>
      </c>
      <c r="H23" s="34" t="s">
        <v>161</v>
      </c>
      <c r="I23" s="34"/>
      <c r="J23" s="34"/>
      <c r="K23" s="36"/>
      <c r="L23" s="37"/>
      <c r="M23" s="34"/>
      <c r="N23" s="43">
        <v>200</v>
      </c>
      <c r="O23" s="34"/>
    </row>
    <row r="24" s="4" customFormat="1" ht="33" customHeight="1" spans="1:15">
      <c r="A24" s="34"/>
      <c r="B24" s="34" t="s">
        <v>558</v>
      </c>
      <c r="C24" s="34" t="s">
        <v>559</v>
      </c>
      <c r="D24" s="34" t="s">
        <v>18</v>
      </c>
      <c r="E24" s="36">
        <v>200</v>
      </c>
      <c r="F24" s="34">
        <v>1650002371</v>
      </c>
      <c r="G24" s="37">
        <v>45468</v>
      </c>
      <c r="H24" s="34" t="s">
        <v>161</v>
      </c>
      <c r="I24" s="34"/>
      <c r="J24" s="34"/>
      <c r="K24" s="36"/>
      <c r="L24" s="37"/>
      <c r="M24" s="34"/>
      <c r="N24" s="43">
        <v>200</v>
      </c>
      <c r="O24" s="34"/>
    </row>
    <row r="25" s="4" customFormat="1" ht="33" customHeight="1" spans="1:15">
      <c r="A25" s="34"/>
      <c r="B25" s="34" t="s">
        <v>560</v>
      </c>
      <c r="C25" s="34" t="s">
        <v>167</v>
      </c>
      <c r="D25" s="34" t="s">
        <v>18</v>
      </c>
      <c r="E25" s="36">
        <v>200</v>
      </c>
      <c r="F25" s="34">
        <v>1650002373</v>
      </c>
      <c r="G25" s="37">
        <v>45468</v>
      </c>
      <c r="H25" s="34" t="s">
        <v>161</v>
      </c>
      <c r="I25" s="34"/>
      <c r="J25" s="34"/>
      <c r="K25" s="36"/>
      <c r="L25" s="37"/>
      <c r="M25" s="34"/>
      <c r="N25" s="43">
        <v>200</v>
      </c>
      <c r="O25" s="34"/>
    </row>
    <row r="26" s="4" customFormat="1" ht="33" customHeight="1" spans="1:15">
      <c r="A26" s="34"/>
      <c r="B26" s="34" t="s">
        <v>561</v>
      </c>
      <c r="C26" s="34" t="s">
        <v>167</v>
      </c>
      <c r="D26" s="34" t="s">
        <v>18</v>
      </c>
      <c r="E26" s="36">
        <v>800</v>
      </c>
      <c r="F26" s="34">
        <v>1650002374</v>
      </c>
      <c r="G26" s="37">
        <v>45468</v>
      </c>
      <c r="H26" s="34" t="s">
        <v>161</v>
      </c>
      <c r="I26" s="34"/>
      <c r="J26" s="34"/>
      <c r="K26" s="36"/>
      <c r="L26" s="37"/>
      <c r="M26" s="34"/>
      <c r="N26" s="43">
        <v>800</v>
      </c>
      <c r="O26" s="34"/>
    </row>
    <row r="27" s="4" customFormat="1" ht="33" customHeight="1" spans="1:15">
      <c r="A27" s="34"/>
      <c r="B27" s="34" t="s">
        <v>562</v>
      </c>
      <c r="C27" s="34" t="s">
        <v>563</v>
      </c>
      <c r="D27" s="34" t="s">
        <v>18</v>
      </c>
      <c r="E27" s="36">
        <v>2000</v>
      </c>
      <c r="F27" s="34">
        <v>1650001555</v>
      </c>
      <c r="G27" s="37">
        <v>45468</v>
      </c>
      <c r="H27" s="34" t="s">
        <v>161</v>
      </c>
      <c r="I27" s="34"/>
      <c r="J27" s="34"/>
      <c r="K27" s="36"/>
      <c r="L27" s="37"/>
      <c r="M27" s="34"/>
      <c r="N27" s="43">
        <v>2000</v>
      </c>
      <c r="O27" s="34"/>
    </row>
    <row r="28" s="4" customFormat="1" ht="33" customHeight="1" spans="1:15">
      <c r="A28" s="34"/>
      <c r="B28" s="34" t="s">
        <v>564</v>
      </c>
      <c r="C28" s="34" t="s">
        <v>563</v>
      </c>
      <c r="D28" s="34" t="s">
        <v>18</v>
      </c>
      <c r="E28" s="36">
        <v>167</v>
      </c>
      <c r="F28" s="34">
        <v>1650002375</v>
      </c>
      <c r="G28" s="37">
        <v>45469</v>
      </c>
      <c r="H28" s="34" t="s">
        <v>161</v>
      </c>
      <c r="I28" s="34"/>
      <c r="J28" s="34"/>
      <c r="K28" s="36"/>
      <c r="L28" s="37"/>
      <c r="M28" s="34"/>
      <c r="N28" s="43">
        <v>167</v>
      </c>
      <c r="O28" s="34"/>
    </row>
    <row r="29" s="4" customFormat="1" ht="33" customHeight="1" spans="1:15">
      <c r="A29" s="34"/>
      <c r="B29" s="34" t="s">
        <v>565</v>
      </c>
      <c r="C29" s="34" t="s">
        <v>566</v>
      </c>
      <c r="D29" s="34" t="s">
        <v>18</v>
      </c>
      <c r="E29" s="36">
        <v>1000</v>
      </c>
      <c r="F29" s="34">
        <v>1650002378</v>
      </c>
      <c r="G29" s="37">
        <v>45469</v>
      </c>
      <c r="H29" s="34" t="s">
        <v>161</v>
      </c>
      <c r="I29" s="34"/>
      <c r="J29" s="34"/>
      <c r="K29" s="36"/>
      <c r="L29" s="37"/>
      <c r="M29" s="34"/>
      <c r="N29" s="43">
        <v>1000</v>
      </c>
      <c r="O29" s="34"/>
    </row>
    <row r="30" s="4" customFormat="1" ht="33" customHeight="1" spans="1:15">
      <c r="A30" s="34"/>
      <c r="B30" s="34" t="s">
        <v>567</v>
      </c>
      <c r="C30" s="34" t="s">
        <v>160</v>
      </c>
      <c r="D30" s="34" t="s">
        <v>18</v>
      </c>
      <c r="E30" s="36">
        <v>2000</v>
      </c>
      <c r="F30" s="34">
        <v>1650001565</v>
      </c>
      <c r="G30" s="37">
        <v>45469</v>
      </c>
      <c r="H30" s="34" t="s">
        <v>161</v>
      </c>
      <c r="I30" s="34"/>
      <c r="J30" s="34"/>
      <c r="K30" s="36"/>
      <c r="L30" s="37"/>
      <c r="M30" s="34"/>
      <c r="N30" s="43">
        <v>2000</v>
      </c>
      <c r="O30" s="34"/>
    </row>
    <row r="31" s="4" customFormat="1" ht="33" customHeight="1" spans="1:15">
      <c r="A31" s="34"/>
      <c r="B31" s="34" t="s">
        <v>696</v>
      </c>
      <c r="C31" s="34" t="s">
        <v>697</v>
      </c>
      <c r="D31" s="34" t="s">
        <v>18</v>
      </c>
      <c r="E31" s="36">
        <v>100</v>
      </c>
      <c r="F31" s="34">
        <v>1650002380</v>
      </c>
      <c r="G31" s="37">
        <v>45469</v>
      </c>
      <c r="H31" s="34" t="s">
        <v>161</v>
      </c>
      <c r="I31" s="34"/>
      <c r="J31" s="34"/>
      <c r="K31" s="36"/>
      <c r="L31" s="37"/>
      <c r="M31" s="34"/>
      <c r="N31" s="43">
        <v>100</v>
      </c>
      <c r="O31" s="34"/>
    </row>
    <row r="32" customFormat="1" ht="33" customHeight="1" spans="1:15">
      <c r="A32" s="34"/>
      <c r="B32" s="34" t="s">
        <v>568</v>
      </c>
      <c r="C32" s="34" t="s">
        <v>563</v>
      </c>
      <c r="D32" s="34" t="s">
        <v>18</v>
      </c>
      <c r="E32" s="36">
        <v>500</v>
      </c>
      <c r="F32" s="34">
        <v>1650002381</v>
      </c>
      <c r="G32" s="37">
        <v>45469</v>
      </c>
      <c r="H32" s="34" t="s">
        <v>161</v>
      </c>
      <c r="I32" s="39"/>
      <c r="J32" s="34"/>
      <c r="K32" s="36"/>
      <c r="L32" s="39"/>
      <c r="M32" s="39"/>
      <c r="N32" s="43">
        <v>500</v>
      </c>
      <c r="O32" s="39"/>
    </row>
    <row r="33" customFormat="1" ht="33" customHeight="1" spans="1:15">
      <c r="A33" s="34"/>
      <c r="B33" s="35" t="s">
        <v>569</v>
      </c>
      <c r="C33" s="34" t="s">
        <v>542</v>
      </c>
      <c r="D33" s="34" t="s">
        <v>18</v>
      </c>
      <c r="E33" s="36">
        <v>20000</v>
      </c>
      <c r="F33" s="34">
        <v>1650002382</v>
      </c>
      <c r="G33" s="37">
        <v>45469</v>
      </c>
      <c r="H33" s="34" t="s">
        <v>161</v>
      </c>
      <c r="I33" s="39"/>
      <c r="J33" s="34"/>
      <c r="K33" s="36"/>
      <c r="L33" s="39"/>
      <c r="M33" s="39"/>
      <c r="N33" s="43">
        <v>20000</v>
      </c>
      <c r="O33" s="39"/>
    </row>
    <row r="34" customFormat="1" ht="33" customHeight="1" spans="1:15">
      <c r="A34" s="34"/>
      <c r="B34" s="35" t="s">
        <v>570</v>
      </c>
      <c r="C34" s="34" t="s">
        <v>563</v>
      </c>
      <c r="D34" s="34" t="s">
        <v>18</v>
      </c>
      <c r="E34" s="36">
        <v>10</v>
      </c>
      <c r="F34" s="34">
        <v>1650002383</v>
      </c>
      <c r="G34" s="37">
        <v>45469</v>
      </c>
      <c r="H34" s="34" t="s">
        <v>161</v>
      </c>
      <c r="I34" s="39"/>
      <c r="J34" s="34"/>
      <c r="K34" s="36"/>
      <c r="L34" s="39"/>
      <c r="M34" s="39"/>
      <c r="N34" s="43">
        <v>10</v>
      </c>
      <c r="O34" s="39"/>
    </row>
    <row r="35" customFormat="1" ht="33" customHeight="1" spans="1:15">
      <c r="A35" s="34"/>
      <c r="B35" s="35" t="s">
        <v>571</v>
      </c>
      <c r="C35" s="34" t="s">
        <v>572</v>
      </c>
      <c r="D35" s="34" t="s">
        <v>18</v>
      </c>
      <c r="E35" s="36">
        <v>1000</v>
      </c>
      <c r="F35" s="34">
        <v>1650002384</v>
      </c>
      <c r="G35" s="37">
        <v>45469</v>
      </c>
      <c r="H35" s="34" t="s">
        <v>161</v>
      </c>
      <c r="I35" s="39"/>
      <c r="J35" s="34"/>
      <c r="K35" s="36"/>
      <c r="L35" s="39"/>
      <c r="M35" s="39"/>
      <c r="N35" s="43">
        <v>1000</v>
      </c>
      <c r="O35" s="39"/>
    </row>
    <row r="36" customFormat="1" ht="33" customHeight="1" spans="1:15">
      <c r="A36" s="34"/>
      <c r="B36" s="35" t="s">
        <v>573</v>
      </c>
      <c r="C36" s="34" t="s">
        <v>160</v>
      </c>
      <c r="D36" s="34" t="s">
        <v>18</v>
      </c>
      <c r="E36" s="36">
        <v>500</v>
      </c>
      <c r="F36" s="34">
        <v>1650001566</v>
      </c>
      <c r="G36" s="37">
        <v>45469</v>
      </c>
      <c r="H36" s="34" t="s">
        <v>161</v>
      </c>
      <c r="I36" s="39"/>
      <c r="J36" s="34"/>
      <c r="K36" s="36"/>
      <c r="L36" s="39"/>
      <c r="M36" s="39"/>
      <c r="N36" s="43">
        <v>500</v>
      </c>
      <c r="O36" s="39"/>
    </row>
    <row r="37" customFormat="1" ht="33" customHeight="1" spans="1:15">
      <c r="A37" s="34"/>
      <c r="B37" s="35" t="s">
        <v>698</v>
      </c>
      <c r="C37" s="34" t="s">
        <v>699</v>
      </c>
      <c r="D37" s="34" t="s">
        <v>18</v>
      </c>
      <c r="E37" s="36">
        <v>500</v>
      </c>
      <c r="F37" s="34">
        <v>1650002385</v>
      </c>
      <c r="G37" s="37">
        <v>45469</v>
      </c>
      <c r="H37" s="34" t="s">
        <v>161</v>
      </c>
      <c r="I37" s="39"/>
      <c r="J37" s="34"/>
      <c r="K37" s="36"/>
      <c r="L37" s="39"/>
      <c r="M37" s="39"/>
      <c r="N37" s="43">
        <v>500</v>
      </c>
      <c r="O37" s="39"/>
    </row>
    <row r="38" customFormat="1" ht="33" customHeight="1" spans="1:15">
      <c r="A38" s="34"/>
      <c r="B38" s="35" t="s">
        <v>574</v>
      </c>
      <c r="C38" s="34" t="s">
        <v>563</v>
      </c>
      <c r="D38" s="34" t="s">
        <v>18</v>
      </c>
      <c r="E38" s="36">
        <v>5000</v>
      </c>
      <c r="F38" s="34">
        <v>1650002386</v>
      </c>
      <c r="G38" s="37">
        <v>45469</v>
      </c>
      <c r="H38" s="34" t="s">
        <v>161</v>
      </c>
      <c r="I38" s="39"/>
      <c r="J38" s="34"/>
      <c r="K38" s="36"/>
      <c r="L38" s="39"/>
      <c r="M38" s="39"/>
      <c r="N38" s="43">
        <v>5000</v>
      </c>
      <c r="O38" s="39"/>
    </row>
    <row r="39" customFormat="1" ht="33" customHeight="1" spans="1:15">
      <c r="A39" s="34"/>
      <c r="B39" s="35" t="s">
        <v>575</v>
      </c>
      <c r="C39" s="34" t="s">
        <v>289</v>
      </c>
      <c r="D39" s="34" t="s">
        <v>18</v>
      </c>
      <c r="E39" s="36">
        <v>300</v>
      </c>
      <c r="F39" s="34">
        <v>1650002387</v>
      </c>
      <c r="G39" s="37">
        <v>45469</v>
      </c>
      <c r="H39" s="34" t="s">
        <v>161</v>
      </c>
      <c r="I39" s="39"/>
      <c r="J39" s="34"/>
      <c r="K39" s="36"/>
      <c r="L39" s="39"/>
      <c r="M39" s="39"/>
      <c r="N39" s="43">
        <v>300</v>
      </c>
      <c r="O39" s="39"/>
    </row>
    <row r="40" customFormat="1" ht="33" customHeight="1" spans="1:15">
      <c r="A40" s="34"/>
      <c r="B40" s="35" t="s">
        <v>576</v>
      </c>
      <c r="C40" s="34" t="s">
        <v>289</v>
      </c>
      <c r="D40" s="34" t="s">
        <v>18</v>
      </c>
      <c r="E40" s="36">
        <v>200</v>
      </c>
      <c r="F40" s="34">
        <v>1650002388</v>
      </c>
      <c r="G40" s="37">
        <v>45469</v>
      </c>
      <c r="H40" s="34" t="s">
        <v>161</v>
      </c>
      <c r="I40" s="39"/>
      <c r="J40" s="34"/>
      <c r="K40" s="36"/>
      <c r="L40" s="39"/>
      <c r="M40" s="39"/>
      <c r="N40" s="43">
        <v>200</v>
      </c>
      <c r="O40" s="39"/>
    </row>
    <row r="41" customFormat="1" ht="33" customHeight="1" spans="1:15">
      <c r="A41" s="34"/>
      <c r="B41" s="35" t="s">
        <v>577</v>
      </c>
      <c r="C41" s="34" t="s">
        <v>578</v>
      </c>
      <c r="D41" s="34" t="s">
        <v>18</v>
      </c>
      <c r="E41" s="36">
        <v>6000</v>
      </c>
      <c r="F41" s="34">
        <v>1650002389</v>
      </c>
      <c r="G41" s="37">
        <v>45469</v>
      </c>
      <c r="H41" s="34" t="s">
        <v>161</v>
      </c>
      <c r="I41" s="39"/>
      <c r="J41" s="34"/>
      <c r="K41" s="36"/>
      <c r="L41" s="39"/>
      <c r="M41" s="39"/>
      <c r="N41" s="43">
        <v>6000</v>
      </c>
      <c r="O41" s="39"/>
    </row>
    <row r="42" customFormat="1" ht="33" customHeight="1" spans="1:15">
      <c r="A42" s="34"/>
      <c r="B42" s="35" t="s">
        <v>579</v>
      </c>
      <c r="C42" s="34" t="s">
        <v>160</v>
      </c>
      <c r="D42" s="34" t="s">
        <v>18</v>
      </c>
      <c r="E42" s="36">
        <v>1000</v>
      </c>
      <c r="F42" s="34">
        <v>1650002390</v>
      </c>
      <c r="G42" s="37">
        <v>45469</v>
      </c>
      <c r="H42" s="34" t="s">
        <v>161</v>
      </c>
      <c r="I42" s="39"/>
      <c r="J42" s="34"/>
      <c r="K42" s="36"/>
      <c r="L42" s="39"/>
      <c r="M42" s="39"/>
      <c r="N42" s="43">
        <v>1000</v>
      </c>
      <c r="O42" s="39"/>
    </row>
    <row r="43" customFormat="1" ht="33" customHeight="1" spans="1:15">
      <c r="A43" s="34"/>
      <c r="B43" s="35" t="s">
        <v>580</v>
      </c>
      <c r="C43" s="34" t="s">
        <v>563</v>
      </c>
      <c r="D43" s="34" t="s">
        <v>18</v>
      </c>
      <c r="E43" s="36">
        <v>200</v>
      </c>
      <c r="F43" s="41">
        <v>1650002391</v>
      </c>
      <c r="G43" s="37">
        <v>45469</v>
      </c>
      <c r="H43" s="34" t="s">
        <v>161</v>
      </c>
      <c r="I43" s="39"/>
      <c r="J43" s="34"/>
      <c r="K43" s="36"/>
      <c r="L43" s="39"/>
      <c r="M43" s="39"/>
      <c r="N43" s="43">
        <v>200</v>
      </c>
      <c r="O43" s="39"/>
    </row>
    <row r="44" customFormat="1" ht="33" customHeight="1" spans="1:15">
      <c r="A44" s="34"/>
      <c r="B44" s="35" t="s">
        <v>581</v>
      </c>
      <c r="C44" s="34" t="s">
        <v>582</v>
      </c>
      <c r="D44" s="34" t="s">
        <v>18</v>
      </c>
      <c r="E44" s="36">
        <v>1000</v>
      </c>
      <c r="F44" s="34">
        <v>1650002392</v>
      </c>
      <c r="G44" s="37">
        <v>45469</v>
      </c>
      <c r="H44" s="34" t="s">
        <v>161</v>
      </c>
      <c r="I44" s="39"/>
      <c r="J44" s="34"/>
      <c r="K44" s="36"/>
      <c r="L44" s="39"/>
      <c r="M44" s="39"/>
      <c r="N44" s="43">
        <v>1000</v>
      </c>
      <c r="O44" s="39"/>
    </row>
    <row r="45" customFormat="1" ht="33" customHeight="1" spans="1:15">
      <c r="A45" s="34"/>
      <c r="B45" s="35" t="s">
        <v>583</v>
      </c>
      <c r="C45" s="34" t="s">
        <v>584</v>
      </c>
      <c r="D45" s="34" t="s">
        <v>18</v>
      </c>
      <c r="E45" s="36">
        <v>500</v>
      </c>
      <c r="F45" s="34">
        <v>1650002250</v>
      </c>
      <c r="G45" s="37">
        <v>45469</v>
      </c>
      <c r="H45" s="34" t="s">
        <v>161</v>
      </c>
      <c r="I45" s="39"/>
      <c r="J45" s="34"/>
      <c r="K45" s="36"/>
      <c r="L45" s="39"/>
      <c r="M45" s="39"/>
      <c r="N45" s="43">
        <v>500</v>
      </c>
      <c r="O45" s="39"/>
    </row>
    <row r="46" customFormat="1" ht="33" customHeight="1" spans="1:15">
      <c r="A46" s="34"/>
      <c r="B46" s="35" t="s">
        <v>585</v>
      </c>
      <c r="C46" s="34" t="s">
        <v>160</v>
      </c>
      <c r="D46" s="34" t="s">
        <v>18</v>
      </c>
      <c r="E46" s="36">
        <v>600</v>
      </c>
      <c r="F46" s="34">
        <v>1650002394</v>
      </c>
      <c r="G46" s="37">
        <v>45469</v>
      </c>
      <c r="H46" s="34" t="s">
        <v>161</v>
      </c>
      <c r="I46" s="39"/>
      <c r="J46" s="34"/>
      <c r="K46" s="36"/>
      <c r="L46" s="39"/>
      <c r="M46" s="39"/>
      <c r="N46" s="43">
        <v>600</v>
      </c>
      <c r="O46" s="39"/>
    </row>
    <row r="47" customFormat="1" ht="33" customHeight="1" spans="1:15">
      <c r="A47" s="34"/>
      <c r="B47" s="35" t="s">
        <v>586</v>
      </c>
      <c r="C47" s="34" t="s">
        <v>160</v>
      </c>
      <c r="D47" s="34" t="s">
        <v>18</v>
      </c>
      <c r="E47" s="36">
        <v>666.66</v>
      </c>
      <c r="F47" s="34">
        <v>1650002395</v>
      </c>
      <c r="G47" s="37">
        <v>45469</v>
      </c>
      <c r="H47" s="34" t="s">
        <v>161</v>
      </c>
      <c r="I47" s="39"/>
      <c r="J47" s="34"/>
      <c r="K47" s="36"/>
      <c r="L47" s="39"/>
      <c r="M47" s="39"/>
      <c r="N47" s="43">
        <v>666.66</v>
      </c>
      <c r="O47" s="39"/>
    </row>
    <row r="48" customFormat="1" ht="33" customHeight="1" spans="1:15">
      <c r="A48" s="34"/>
      <c r="B48" s="35" t="s">
        <v>700</v>
      </c>
      <c r="C48" s="34" t="s">
        <v>701</v>
      </c>
      <c r="D48" s="34" t="s">
        <v>18</v>
      </c>
      <c r="E48" s="36">
        <v>300</v>
      </c>
      <c r="F48" s="34">
        <v>1650002396</v>
      </c>
      <c r="G48" s="37">
        <v>45469</v>
      </c>
      <c r="H48" s="34" t="s">
        <v>161</v>
      </c>
      <c r="I48" s="39"/>
      <c r="J48" s="34"/>
      <c r="K48" s="36"/>
      <c r="L48" s="39"/>
      <c r="M48" s="39"/>
      <c r="N48" s="43">
        <v>300</v>
      </c>
      <c r="O48" s="39"/>
    </row>
    <row r="49" customFormat="1" ht="33" customHeight="1" spans="1:15">
      <c r="A49" s="34"/>
      <c r="B49" s="35" t="s">
        <v>587</v>
      </c>
      <c r="C49" s="34" t="s">
        <v>66</v>
      </c>
      <c r="D49" s="34" t="s">
        <v>18</v>
      </c>
      <c r="E49" s="36">
        <v>2000</v>
      </c>
      <c r="F49" s="34">
        <v>1650002397</v>
      </c>
      <c r="G49" s="37">
        <v>45469</v>
      </c>
      <c r="H49" s="34" t="s">
        <v>161</v>
      </c>
      <c r="I49" s="39"/>
      <c r="J49" s="34"/>
      <c r="K49" s="36"/>
      <c r="L49" s="42"/>
      <c r="M49" s="39"/>
      <c r="N49" s="43">
        <v>2000</v>
      </c>
      <c r="O49" s="39"/>
    </row>
    <row r="50" customFormat="1" ht="33" customHeight="1" spans="1:15">
      <c r="A50" s="34"/>
      <c r="B50" s="35" t="s">
        <v>588</v>
      </c>
      <c r="C50" s="34" t="s">
        <v>289</v>
      </c>
      <c r="D50" s="34" t="s">
        <v>18</v>
      </c>
      <c r="E50" s="36">
        <v>20000</v>
      </c>
      <c r="F50" s="34">
        <v>1650001581</v>
      </c>
      <c r="G50" s="37">
        <v>45469</v>
      </c>
      <c r="H50" s="34" t="s">
        <v>161</v>
      </c>
      <c r="I50" s="39"/>
      <c r="J50" s="34"/>
      <c r="K50" s="36"/>
      <c r="L50" s="39"/>
      <c r="M50" s="39"/>
      <c r="N50" s="43">
        <v>20000</v>
      </c>
      <c r="O50" s="39"/>
    </row>
    <row r="51" customFormat="1" ht="33" customHeight="1" spans="1:15">
      <c r="A51" s="34"/>
      <c r="B51" s="35" t="s">
        <v>589</v>
      </c>
      <c r="C51" s="34" t="s">
        <v>167</v>
      </c>
      <c r="D51" s="34" t="s">
        <v>18</v>
      </c>
      <c r="E51" s="36">
        <v>500</v>
      </c>
      <c r="F51" s="34">
        <v>1650002398</v>
      </c>
      <c r="G51" s="37">
        <v>45469</v>
      </c>
      <c r="H51" s="34" t="s">
        <v>161</v>
      </c>
      <c r="I51" s="39"/>
      <c r="J51" s="34"/>
      <c r="K51" s="36"/>
      <c r="L51" s="39"/>
      <c r="M51" s="39"/>
      <c r="N51" s="43">
        <v>500</v>
      </c>
      <c r="O51" s="39"/>
    </row>
    <row r="52" customFormat="1" ht="33" customHeight="1" spans="1:15">
      <c r="A52" s="34"/>
      <c r="B52" s="35" t="s">
        <v>590</v>
      </c>
      <c r="C52" s="34" t="s">
        <v>160</v>
      </c>
      <c r="D52" s="34" t="s">
        <v>18</v>
      </c>
      <c r="E52" s="36">
        <v>2000</v>
      </c>
      <c r="F52" s="34">
        <v>1650001880</v>
      </c>
      <c r="G52" s="37">
        <v>45469</v>
      </c>
      <c r="H52" s="34" t="s">
        <v>161</v>
      </c>
      <c r="I52" s="39"/>
      <c r="J52" s="34"/>
      <c r="K52" s="36"/>
      <c r="L52" s="42"/>
      <c r="M52" s="39"/>
      <c r="N52" s="43">
        <v>2000</v>
      </c>
      <c r="O52" s="39"/>
    </row>
    <row r="53" customFormat="1" ht="33" customHeight="1" spans="1:15">
      <c r="A53" s="34"/>
      <c r="B53" s="35" t="s">
        <v>591</v>
      </c>
      <c r="C53" s="34" t="s">
        <v>563</v>
      </c>
      <c r="D53" s="34" t="s">
        <v>18</v>
      </c>
      <c r="E53" s="36">
        <v>10000</v>
      </c>
      <c r="F53" s="34">
        <v>1650002400</v>
      </c>
      <c r="G53" s="37">
        <v>45470</v>
      </c>
      <c r="H53" s="34" t="s">
        <v>161</v>
      </c>
      <c r="I53" s="39"/>
      <c r="J53" s="34"/>
      <c r="K53" s="36"/>
      <c r="L53" s="42"/>
      <c r="M53" s="39"/>
      <c r="N53" s="43">
        <v>10000</v>
      </c>
      <c r="O53" s="39"/>
    </row>
    <row r="54" customFormat="1" ht="33" customHeight="1" spans="1:15">
      <c r="A54" s="34"/>
      <c r="B54" s="35" t="s">
        <v>702</v>
      </c>
      <c r="C54" s="34" t="s">
        <v>701</v>
      </c>
      <c r="D54" s="34" t="s">
        <v>18</v>
      </c>
      <c r="E54" s="36">
        <v>600</v>
      </c>
      <c r="F54" s="34">
        <v>1650002401</v>
      </c>
      <c r="G54" s="37">
        <v>45470</v>
      </c>
      <c r="H54" s="34" t="s">
        <v>161</v>
      </c>
      <c r="I54" s="39"/>
      <c r="J54" s="34"/>
      <c r="K54" s="36"/>
      <c r="L54" s="39"/>
      <c r="M54" s="39"/>
      <c r="N54" s="43">
        <v>600</v>
      </c>
      <c r="O54" s="39"/>
    </row>
    <row r="55" customFormat="1" ht="33" customHeight="1" spans="1:15">
      <c r="A55" s="34"/>
      <c r="B55" s="35" t="s">
        <v>592</v>
      </c>
      <c r="C55" s="34" t="s">
        <v>593</v>
      </c>
      <c r="D55" s="34" t="s">
        <v>18</v>
      </c>
      <c r="E55" s="36">
        <v>1000</v>
      </c>
      <c r="F55" s="34">
        <v>1650002402</v>
      </c>
      <c r="G55" s="37">
        <v>45470</v>
      </c>
      <c r="H55" s="34" t="s">
        <v>161</v>
      </c>
      <c r="I55" s="39"/>
      <c r="J55" s="34"/>
      <c r="K55" s="36"/>
      <c r="L55" s="39"/>
      <c r="M55" s="39"/>
      <c r="N55" s="43">
        <v>1000</v>
      </c>
      <c r="O55" s="39"/>
    </row>
    <row r="56" customFormat="1" ht="33" customHeight="1" spans="1:15">
      <c r="A56" s="34"/>
      <c r="B56" s="35" t="s">
        <v>592</v>
      </c>
      <c r="C56" s="34" t="s">
        <v>593</v>
      </c>
      <c r="D56" s="34" t="s">
        <v>18</v>
      </c>
      <c r="E56" s="36">
        <v>500</v>
      </c>
      <c r="F56" s="34">
        <v>1650002403</v>
      </c>
      <c r="G56" s="37">
        <v>45470</v>
      </c>
      <c r="H56" s="34" t="s">
        <v>161</v>
      </c>
      <c r="I56" s="39"/>
      <c r="J56" s="34"/>
      <c r="K56" s="36"/>
      <c r="L56" s="39"/>
      <c r="M56" s="39"/>
      <c r="N56" s="43">
        <v>500</v>
      </c>
      <c r="O56" s="39"/>
    </row>
    <row r="57" customFormat="1" ht="33" customHeight="1" spans="1:15">
      <c r="A57" s="34"/>
      <c r="B57" s="35" t="s">
        <v>594</v>
      </c>
      <c r="C57" s="34" t="s">
        <v>595</v>
      </c>
      <c r="D57" s="34" t="s">
        <v>18</v>
      </c>
      <c r="E57" s="36">
        <v>1000</v>
      </c>
      <c r="F57" s="34">
        <v>1650001584</v>
      </c>
      <c r="G57" s="37">
        <v>45470</v>
      </c>
      <c r="H57" s="34" t="s">
        <v>161</v>
      </c>
      <c r="I57" s="39"/>
      <c r="J57" s="34"/>
      <c r="K57" s="36"/>
      <c r="L57" s="39"/>
      <c r="M57" s="39"/>
      <c r="N57" s="43">
        <v>1000</v>
      </c>
      <c r="O57" s="39"/>
    </row>
    <row r="58" customFormat="1" ht="33" customHeight="1" spans="1:15">
      <c r="A58" s="34"/>
      <c r="B58" s="35" t="s">
        <v>596</v>
      </c>
      <c r="C58" s="34" t="s">
        <v>563</v>
      </c>
      <c r="D58" s="34" t="s">
        <v>18</v>
      </c>
      <c r="E58" s="36">
        <v>2000</v>
      </c>
      <c r="F58" s="34">
        <v>1650002405</v>
      </c>
      <c r="G58" s="37">
        <v>45470</v>
      </c>
      <c r="H58" s="34" t="s">
        <v>161</v>
      </c>
      <c r="I58" s="39"/>
      <c r="J58" s="34"/>
      <c r="K58" s="36"/>
      <c r="L58" s="42"/>
      <c r="M58" s="39"/>
      <c r="N58" s="43">
        <v>2000</v>
      </c>
      <c r="O58" s="39"/>
    </row>
    <row r="59" customFormat="1" ht="33" customHeight="1" spans="1:15">
      <c r="A59" s="34"/>
      <c r="B59" s="35" t="s">
        <v>597</v>
      </c>
      <c r="C59" s="34" t="s">
        <v>160</v>
      </c>
      <c r="D59" s="34" t="s">
        <v>18</v>
      </c>
      <c r="E59" s="36">
        <v>1000</v>
      </c>
      <c r="F59" s="34">
        <v>1650001583</v>
      </c>
      <c r="G59" s="37">
        <v>45470</v>
      </c>
      <c r="H59" s="34" t="s">
        <v>161</v>
      </c>
      <c r="I59" s="39"/>
      <c r="J59" s="34"/>
      <c r="K59" s="36"/>
      <c r="L59" s="39"/>
      <c r="M59" s="39"/>
      <c r="N59" s="43">
        <v>1000</v>
      </c>
      <c r="O59" s="39"/>
    </row>
    <row r="60" customFormat="1" ht="33" customHeight="1" spans="1:15">
      <c r="A60" s="34"/>
      <c r="B60" s="35" t="s">
        <v>598</v>
      </c>
      <c r="C60" s="34" t="s">
        <v>563</v>
      </c>
      <c r="D60" s="34" t="s">
        <v>18</v>
      </c>
      <c r="E60" s="36">
        <v>1000</v>
      </c>
      <c r="F60" s="34">
        <v>1650002407</v>
      </c>
      <c r="G60" s="37">
        <v>45470</v>
      </c>
      <c r="H60" s="34" t="s">
        <v>161</v>
      </c>
      <c r="I60" s="39"/>
      <c r="J60" s="34"/>
      <c r="K60" s="36"/>
      <c r="L60" s="39"/>
      <c r="M60" s="39"/>
      <c r="N60" s="43">
        <v>1000</v>
      </c>
      <c r="O60" s="39"/>
    </row>
    <row r="61" customFormat="1" ht="33" customHeight="1" spans="1:15">
      <c r="A61" s="34"/>
      <c r="B61" s="35" t="s">
        <v>599</v>
      </c>
      <c r="C61" s="34" t="s">
        <v>559</v>
      </c>
      <c r="D61" s="34" t="s">
        <v>18</v>
      </c>
      <c r="E61" s="36">
        <v>1000</v>
      </c>
      <c r="F61" s="34">
        <v>1650001587</v>
      </c>
      <c r="G61" s="37">
        <v>45470</v>
      </c>
      <c r="H61" s="34" t="s">
        <v>161</v>
      </c>
      <c r="I61" s="39"/>
      <c r="J61" s="34"/>
      <c r="K61" s="36"/>
      <c r="L61" s="39"/>
      <c r="M61" s="39"/>
      <c r="N61" s="43">
        <v>1000</v>
      </c>
      <c r="O61" s="39"/>
    </row>
    <row r="62" customFormat="1" ht="33" customHeight="1" spans="1:15">
      <c r="A62" s="34"/>
      <c r="B62" s="35" t="s">
        <v>600</v>
      </c>
      <c r="C62" s="34" t="s">
        <v>563</v>
      </c>
      <c r="D62" s="34" t="s">
        <v>18</v>
      </c>
      <c r="E62" s="36">
        <v>200</v>
      </c>
      <c r="F62" s="34">
        <v>1650002410</v>
      </c>
      <c r="G62" s="37">
        <v>45470</v>
      </c>
      <c r="H62" s="34" t="s">
        <v>161</v>
      </c>
      <c r="I62" s="39"/>
      <c r="J62" s="34"/>
      <c r="K62" s="36"/>
      <c r="L62" s="39"/>
      <c r="M62" s="39"/>
      <c r="N62" s="43">
        <v>200</v>
      </c>
      <c r="O62" s="39"/>
    </row>
    <row r="63" customFormat="1" ht="33" customHeight="1" spans="1:15">
      <c r="A63" s="34"/>
      <c r="B63" s="35" t="s">
        <v>601</v>
      </c>
      <c r="C63" s="34" t="s">
        <v>602</v>
      </c>
      <c r="D63" s="34" t="s">
        <v>18</v>
      </c>
      <c r="E63" s="36">
        <v>200</v>
      </c>
      <c r="F63" s="34">
        <v>1650002411</v>
      </c>
      <c r="G63" s="37">
        <v>45470</v>
      </c>
      <c r="H63" s="34" t="s">
        <v>161</v>
      </c>
      <c r="I63" s="39"/>
      <c r="J63" s="34"/>
      <c r="K63" s="36"/>
      <c r="L63" s="39"/>
      <c r="M63" s="39"/>
      <c r="N63" s="43">
        <v>200</v>
      </c>
      <c r="O63" s="39"/>
    </row>
    <row r="64" customFormat="1" ht="33" customHeight="1" spans="1:15">
      <c r="A64" s="34"/>
      <c r="B64" s="35" t="s">
        <v>703</v>
      </c>
      <c r="C64" s="34" t="s">
        <v>704</v>
      </c>
      <c r="D64" s="34" t="s">
        <v>18</v>
      </c>
      <c r="E64" s="36">
        <v>1000</v>
      </c>
      <c r="F64" s="34">
        <v>1650002414</v>
      </c>
      <c r="G64" s="37">
        <v>45470</v>
      </c>
      <c r="H64" s="34" t="s">
        <v>161</v>
      </c>
      <c r="I64" s="39"/>
      <c r="J64" s="34"/>
      <c r="K64" s="36"/>
      <c r="L64" s="39"/>
      <c r="M64" s="39"/>
      <c r="N64" s="43">
        <v>1000</v>
      </c>
      <c r="O64" s="39"/>
    </row>
    <row r="65" customFormat="1" ht="33" customHeight="1" spans="1:15">
      <c r="A65" s="34"/>
      <c r="B65" s="35" t="s">
        <v>603</v>
      </c>
      <c r="C65" s="34" t="s">
        <v>604</v>
      </c>
      <c r="D65" s="34" t="s">
        <v>18</v>
      </c>
      <c r="E65" s="36">
        <v>50</v>
      </c>
      <c r="F65" s="34">
        <v>1650002415</v>
      </c>
      <c r="G65" s="37">
        <v>45470</v>
      </c>
      <c r="H65" s="34" t="s">
        <v>161</v>
      </c>
      <c r="I65" s="39"/>
      <c r="J65" s="34"/>
      <c r="K65" s="36"/>
      <c r="L65" s="39"/>
      <c r="M65" s="39"/>
      <c r="N65" s="43">
        <v>50</v>
      </c>
      <c r="O65" s="39"/>
    </row>
    <row r="66" customFormat="1" ht="33" customHeight="1" spans="1:15">
      <c r="A66" s="34"/>
      <c r="B66" s="35" t="s">
        <v>605</v>
      </c>
      <c r="C66" s="34" t="s">
        <v>606</v>
      </c>
      <c r="D66" s="34" t="s">
        <v>18</v>
      </c>
      <c r="E66" s="36">
        <v>1000</v>
      </c>
      <c r="F66" s="34">
        <v>1650001866</v>
      </c>
      <c r="G66" s="37">
        <v>45471</v>
      </c>
      <c r="H66" s="34" t="s">
        <v>161</v>
      </c>
      <c r="I66" s="39"/>
      <c r="J66" s="34"/>
      <c r="K66" s="36"/>
      <c r="L66" s="39"/>
      <c r="M66" s="39"/>
      <c r="N66" s="43">
        <v>1000</v>
      </c>
      <c r="O66" s="39"/>
    </row>
    <row r="67" customFormat="1" ht="33" customHeight="1" spans="1:15">
      <c r="A67" s="34"/>
      <c r="B67" s="35" t="s">
        <v>857</v>
      </c>
      <c r="C67" s="34" t="s">
        <v>858</v>
      </c>
      <c r="D67" s="34" t="s">
        <v>18</v>
      </c>
      <c r="E67" s="36">
        <v>1200</v>
      </c>
      <c r="F67" s="34">
        <v>1650001872</v>
      </c>
      <c r="G67" s="37">
        <v>45471</v>
      </c>
      <c r="H67" s="34" t="s">
        <v>161</v>
      </c>
      <c r="I67" s="39"/>
      <c r="J67" s="34"/>
      <c r="K67" s="36"/>
      <c r="L67" s="39"/>
      <c r="M67" s="39"/>
      <c r="N67" s="43">
        <v>1200</v>
      </c>
      <c r="O67" s="39"/>
    </row>
    <row r="68" customFormat="1" ht="33" customHeight="1" spans="1:15">
      <c r="A68" s="34"/>
      <c r="B68" s="35" t="s">
        <v>608</v>
      </c>
      <c r="C68" s="34" t="s">
        <v>563</v>
      </c>
      <c r="D68" s="34" t="s">
        <v>18</v>
      </c>
      <c r="E68" s="36">
        <v>2000</v>
      </c>
      <c r="F68" s="34">
        <v>1650002416</v>
      </c>
      <c r="G68" s="37">
        <v>45471</v>
      </c>
      <c r="H68" s="34" t="s">
        <v>161</v>
      </c>
      <c r="I68" s="39"/>
      <c r="J68" s="34"/>
      <c r="K68" s="36"/>
      <c r="L68" s="42"/>
      <c r="M68" s="39"/>
      <c r="N68" s="43">
        <v>2000</v>
      </c>
      <c r="O68" s="39"/>
    </row>
    <row r="69" customFormat="1" ht="33" customHeight="1" spans="1:15">
      <c r="A69" s="34"/>
      <c r="B69" s="35" t="s">
        <v>609</v>
      </c>
      <c r="C69" s="34" t="s">
        <v>563</v>
      </c>
      <c r="D69" s="34" t="s">
        <v>18</v>
      </c>
      <c r="E69" s="36">
        <v>200</v>
      </c>
      <c r="F69" s="34">
        <v>1650002417</v>
      </c>
      <c r="G69" s="37">
        <v>45471</v>
      </c>
      <c r="H69" s="34" t="s">
        <v>161</v>
      </c>
      <c r="I69" s="39"/>
      <c r="J69" s="34"/>
      <c r="K69" s="36"/>
      <c r="L69" s="39"/>
      <c r="M69" s="39"/>
      <c r="N69" s="43">
        <v>200</v>
      </c>
      <c r="O69" s="39"/>
    </row>
    <row r="70" customFormat="1" ht="33" customHeight="1" spans="1:15">
      <c r="A70" s="34"/>
      <c r="B70" s="35" t="s">
        <v>610</v>
      </c>
      <c r="C70" s="34" t="s">
        <v>563</v>
      </c>
      <c r="D70" s="34" t="s">
        <v>18</v>
      </c>
      <c r="E70" s="36">
        <v>2000</v>
      </c>
      <c r="F70" s="34">
        <v>1650001873</v>
      </c>
      <c r="G70" s="37">
        <v>45471</v>
      </c>
      <c r="H70" s="34" t="s">
        <v>161</v>
      </c>
      <c r="I70" s="39"/>
      <c r="J70" s="34"/>
      <c r="K70" s="36"/>
      <c r="L70" s="42"/>
      <c r="M70" s="39"/>
      <c r="N70" s="43">
        <v>2000</v>
      </c>
      <c r="O70" s="39"/>
    </row>
    <row r="71" customFormat="1" ht="33" customHeight="1" spans="1:15">
      <c r="A71" s="34"/>
      <c r="B71" s="35" t="s">
        <v>859</v>
      </c>
      <c r="C71" s="34" t="s">
        <v>860</v>
      </c>
      <c r="D71" s="34" t="s">
        <v>18</v>
      </c>
      <c r="E71" s="36">
        <v>200</v>
      </c>
      <c r="F71" s="34">
        <v>1650002418</v>
      </c>
      <c r="G71" s="37">
        <v>45471</v>
      </c>
      <c r="H71" s="34" t="s">
        <v>161</v>
      </c>
      <c r="I71" s="39"/>
      <c r="J71" s="34"/>
      <c r="K71" s="36"/>
      <c r="L71" s="39"/>
      <c r="M71" s="39"/>
      <c r="N71" s="43">
        <v>200</v>
      </c>
      <c r="O71" s="39"/>
    </row>
    <row r="72" customFormat="1" ht="33" customHeight="1" spans="1:15">
      <c r="A72" s="34"/>
      <c r="B72" s="35" t="s">
        <v>612</v>
      </c>
      <c r="C72" s="34" t="s">
        <v>214</v>
      </c>
      <c r="D72" s="34" t="s">
        <v>18</v>
      </c>
      <c r="E72" s="36">
        <v>300</v>
      </c>
      <c r="F72" s="34">
        <v>1650002423</v>
      </c>
      <c r="G72" s="37">
        <v>45471</v>
      </c>
      <c r="H72" s="34" t="s">
        <v>161</v>
      </c>
      <c r="I72" s="39"/>
      <c r="J72" s="34"/>
      <c r="K72" s="36"/>
      <c r="L72" s="39"/>
      <c r="M72" s="39"/>
      <c r="N72" s="43">
        <v>300</v>
      </c>
      <c r="O72" s="39"/>
    </row>
    <row r="73" customFormat="1" ht="33" customHeight="1" spans="1:15">
      <c r="A73" s="34"/>
      <c r="B73" s="35" t="s">
        <v>705</v>
      </c>
      <c r="C73" s="34" t="s">
        <v>706</v>
      </c>
      <c r="D73" s="34" t="s">
        <v>18</v>
      </c>
      <c r="E73" s="36">
        <v>166</v>
      </c>
      <c r="F73" s="34">
        <v>1650002425</v>
      </c>
      <c r="G73" s="37">
        <v>45471</v>
      </c>
      <c r="H73" s="34" t="s">
        <v>161</v>
      </c>
      <c r="I73" s="39"/>
      <c r="J73" s="34"/>
      <c r="K73" s="36"/>
      <c r="L73" s="39"/>
      <c r="M73" s="39"/>
      <c r="N73" s="43">
        <v>166</v>
      </c>
      <c r="O73" s="39"/>
    </row>
    <row r="74" customFormat="1" ht="33" customHeight="1" spans="1:15">
      <c r="A74" s="34"/>
      <c r="B74" s="35" t="s">
        <v>613</v>
      </c>
      <c r="C74" s="34" t="s">
        <v>167</v>
      </c>
      <c r="D74" s="34" t="s">
        <v>18</v>
      </c>
      <c r="E74" s="36">
        <v>500</v>
      </c>
      <c r="F74" s="34">
        <v>1650002427</v>
      </c>
      <c r="G74" s="37">
        <v>45471</v>
      </c>
      <c r="H74" s="34" t="s">
        <v>161</v>
      </c>
      <c r="I74" s="39"/>
      <c r="J74" s="34"/>
      <c r="K74" s="36"/>
      <c r="L74" s="39"/>
      <c r="M74" s="39"/>
      <c r="N74" s="43">
        <v>500</v>
      </c>
      <c r="O74" s="39"/>
    </row>
    <row r="75" customFormat="1" ht="33" customHeight="1" spans="1:15">
      <c r="A75" s="34"/>
      <c r="B75" s="35" t="s">
        <v>614</v>
      </c>
      <c r="C75" s="34" t="s">
        <v>615</v>
      </c>
      <c r="D75" s="34" t="s">
        <v>18</v>
      </c>
      <c r="E75" s="36">
        <v>1000</v>
      </c>
      <c r="F75" s="34">
        <v>1650002428</v>
      </c>
      <c r="G75" s="37">
        <v>45471</v>
      </c>
      <c r="H75" s="34" t="s">
        <v>161</v>
      </c>
      <c r="I75" s="39"/>
      <c r="J75" s="34"/>
      <c r="K75" s="36"/>
      <c r="L75" s="39"/>
      <c r="M75" s="39"/>
      <c r="N75" s="43">
        <v>1000</v>
      </c>
      <c r="O75" s="39"/>
    </row>
    <row r="76" customFormat="1" ht="33" customHeight="1" spans="1:15">
      <c r="A76" s="34"/>
      <c r="B76" s="35" t="s">
        <v>861</v>
      </c>
      <c r="C76" s="34" t="s">
        <v>862</v>
      </c>
      <c r="D76" s="34" t="s">
        <v>18</v>
      </c>
      <c r="E76" s="36">
        <v>300</v>
      </c>
      <c r="F76" s="34">
        <v>1650002429</v>
      </c>
      <c r="G76" s="37">
        <v>45472</v>
      </c>
      <c r="H76" s="34" t="s">
        <v>161</v>
      </c>
      <c r="I76" s="39"/>
      <c r="J76" s="34"/>
      <c r="K76" s="36"/>
      <c r="L76" s="39"/>
      <c r="M76" s="39"/>
      <c r="N76" s="43">
        <v>300</v>
      </c>
      <c r="O76" s="39"/>
    </row>
    <row r="77" customFormat="1" ht="33" customHeight="1" spans="1:15">
      <c r="A77" s="34"/>
      <c r="B77" s="35" t="s">
        <v>707</v>
      </c>
      <c r="C77" s="34" t="s">
        <v>708</v>
      </c>
      <c r="D77" s="34" t="s">
        <v>18</v>
      </c>
      <c r="E77" s="36">
        <v>1000</v>
      </c>
      <c r="F77" s="34">
        <v>1650002430</v>
      </c>
      <c r="G77" s="37">
        <v>45472</v>
      </c>
      <c r="H77" s="34" t="s">
        <v>161</v>
      </c>
      <c r="I77" s="39"/>
      <c r="J77" s="34"/>
      <c r="K77" s="36"/>
      <c r="L77" s="39"/>
      <c r="M77" s="39"/>
      <c r="N77" s="43">
        <v>1000</v>
      </c>
      <c r="O77" s="39"/>
    </row>
    <row r="78" customFormat="1" ht="33" customHeight="1" spans="1:15">
      <c r="A78" s="34"/>
      <c r="B78" s="35" t="s">
        <v>617</v>
      </c>
      <c r="C78" s="34" t="s">
        <v>160</v>
      </c>
      <c r="D78" s="34" t="s">
        <v>18</v>
      </c>
      <c r="E78" s="36">
        <v>5000</v>
      </c>
      <c r="F78" s="34">
        <v>1650002431</v>
      </c>
      <c r="G78" s="37">
        <v>45472</v>
      </c>
      <c r="H78" s="34" t="s">
        <v>161</v>
      </c>
      <c r="I78" s="39"/>
      <c r="J78" s="34"/>
      <c r="K78" s="36"/>
      <c r="L78" s="39"/>
      <c r="M78" s="39"/>
      <c r="N78" s="43">
        <v>5000</v>
      </c>
      <c r="O78" s="39"/>
    </row>
    <row r="79" customFormat="1" ht="33" customHeight="1" spans="1:15">
      <c r="A79" s="34"/>
      <c r="B79" s="35" t="s">
        <v>618</v>
      </c>
      <c r="C79" s="34" t="s">
        <v>160</v>
      </c>
      <c r="D79" s="34" t="s">
        <v>18</v>
      </c>
      <c r="E79" s="36">
        <v>5000</v>
      </c>
      <c r="F79" s="34">
        <v>1650001879</v>
      </c>
      <c r="G79" s="37">
        <v>45472</v>
      </c>
      <c r="H79" s="34" t="s">
        <v>161</v>
      </c>
      <c r="I79" s="39"/>
      <c r="J79" s="34"/>
      <c r="K79" s="36"/>
      <c r="L79" s="39"/>
      <c r="M79" s="39"/>
      <c r="N79" s="43">
        <v>5000</v>
      </c>
      <c r="O79" s="39"/>
    </row>
    <row r="80" customFormat="1" ht="33" customHeight="1" spans="1:15">
      <c r="A80" s="34"/>
      <c r="B80" s="38" t="s">
        <v>619</v>
      </c>
      <c r="C80" s="34" t="s">
        <v>160</v>
      </c>
      <c r="D80" s="34" t="s">
        <v>18</v>
      </c>
      <c r="E80" s="36">
        <v>1000</v>
      </c>
      <c r="F80" s="34">
        <v>1650001885</v>
      </c>
      <c r="G80" s="37">
        <v>45472</v>
      </c>
      <c r="H80" s="34" t="s">
        <v>161</v>
      </c>
      <c r="I80" s="39"/>
      <c r="J80" s="34"/>
      <c r="K80" s="36"/>
      <c r="L80" s="39"/>
      <c r="M80" s="39"/>
      <c r="N80" s="43">
        <v>1000</v>
      </c>
      <c r="O80" s="39"/>
    </row>
    <row r="81" customFormat="1" ht="33" customHeight="1" spans="1:15">
      <c r="A81" s="34"/>
      <c r="B81" s="35" t="s">
        <v>620</v>
      </c>
      <c r="C81" s="34" t="s">
        <v>160</v>
      </c>
      <c r="D81" s="34" t="s">
        <v>18</v>
      </c>
      <c r="E81" s="36">
        <v>1000</v>
      </c>
      <c r="F81" s="34">
        <v>1650001882</v>
      </c>
      <c r="G81" s="37">
        <v>45472</v>
      </c>
      <c r="H81" s="34" t="s">
        <v>161</v>
      </c>
      <c r="I81" s="39"/>
      <c r="J81" s="34"/>
      <c r="K81" s="36"/>
      <c r="L81" s="39"/>
      <c r="M81" s="39"/>
      <c r="N81" s="43">
        <v>1000</v>
      </c>
      <c r="O81" s="39"/>
    </row>
    <row r="82" customFormat="1" ht="33" customHeight="1" spans="1:15">
      <c r="A82" s="34"/>
      <c r="B82" s="35" t="s">
        <v>621</v>
      </c>
      <c r="C82" s="34" t="s">
        <v>167</v>
      </c>
      <c r="D82" s="34" t="s">
        <v>18</v>
      </c>
      <c r="E82" s="36">
        <v>500</v>
      </c>
      <c r="F82" s="34">
        <v>1650002439</v>
      </c>
      <c r="G82" s="37">
        <v>45472</v>
      </c>
      <c r="H82" s="34" t="s">
        <v>161</v>
      </c>
      <c r="I82" s="39"/>
      <c r="J82" s="34"/>
      <c r="K82" s="36"/>
      <c r="L82" s="39"/>
      <c r="M82" s="39"/>
      <c r="N82" s="43">
        <v>500</v>
      </c>
      <c r="O82" s="39"/>
    </row>
    <row r="83" customFormat="1" ht="33" customHeight="1" spans="1:15">
      <c r="A83" s="34"/>
      <c r="B83" s="35" t="s">
        <v>622</v>
      </c>
      <c r="C83" s="34" t="s">
        <v>160</v>
      </c>
      <c r="D83" s="34" t="s">
        <v>18</v>
      </c>
      <c r="E83" s="36">
        <v>600</v>
      </c>
      <c r="F83" s="34">
        <v>1650002442</v>
      </c>
      <c r="G83" s="37">
        <v>45473</v>
      </c>
      <c r="H83" s="34" t="s">
        <v>161</v>
      </c>
      <c r="I83" s="39"/>
      <c r="J83" s="34"/>
      <c r="K83" s="36"/>
      <c r="L83" s="39"/>
      <c r="M83" s="39"/>
      <c r="N83" s="43">
        <v>600</v>
      </c>
      <c r="O83" s="39"/>
    </row>
    <row r="84" customFormat="1" ht="33" customHeight="1" spans="1:15">
      <c r="A84" s="34"/>
      <c r="B84" s="35" t="s">
        <v>623</v>
      </c>
      <c r="C84" s="34" t="s">
        <v>66</v>
      </c>
      <c r="D84" s="34" t="s">
        <v>18</v>
      </c>
      <c r="E84" s="36">
        <v>5000</v>
      </c>
      <c r="F84" s="34">
        <v>1650001890</v>
      </c>
      <c r="G84" s="37">
        <v>45473</v>
      </c>
      <c r="H84" s="34" t="s">
        <v>161</v>
      </c>
      <c r="I84" s="39"/>
      <c r="J84" s="34"/>
      <c r="K84" s="36"/>
      <c r="L84" s="39"/>
      <c r="M84" s="39"/>
      <c r="N84" s="43">
        <v>5000</v>
      </c>
      <c r="O84" s="39"/>
    </row>
    <row r="85" customFormat="1" ht="33" customHeight="1" spans="1:15">
      <c r="A85" s="34"/>
      <c r="B85" s="35" t="s">
        <v>624</v>
      </c>
      <c r="C85" s="34" t="s">
        <v>625</v>
      </c>
      <c r="D85" s="34" t="s">
        <v>18</v>
      </c>
      <c r="E85" s="36">
        <v>1000</v>
      </c>
      <c r="F85" s="34">
        <v>1650001538</v>
      </c>
      <c r="G85" s="37">
        <v>45464</v>
      </c>
      <c r="H85" s="34" t="s">
        <v>168</v>
      </c>
      <c r="I85" s="39"/>
      <c r="J85" s="34"/>
      <c r="K85" s="36"/>
      <c r="L85" s="39"/>
      <c r="M85" s="39"/>
      <c r="N85" s="43">
        <v>1000</v>
      </c>
      <c r="O85" s="39"/>
    </row>
    <row r="86" customFormat="1" ht="33" customHeight="1" spans="1:15">
      <c r="A86" s="34"/>
      <c r="B86" s="35" t="s">
        <v>626</v>
      </c>
      <c r="C86" s="34" t="s">
        <v>167</v>
      </c>
      <c r="D86" s="34" t="s">
        <v>18</v>
      </c>
      <c r="E86" s="36">
        <v>100000</v>
      </c>
      <c r="F86" s="34">
        <v>1650001543</v>
      </c>
      <c r="G86" s="37">
        <v>45467</v>
      </c>
      <c r="H86" s="34" t="s">
        <v>168</v>
      </c>
      <c r="I86" s="39"/>
      <c r="J86" s="34"/>
      <c r="K86" s="36"/>
      <c r="L86" s="39"/>
      <c r="M86" s="39"/>
      <c r="N86" s="43">
        <v>100000</v>
      </c>
      <c r="O86" s="39"/>
    </row>
    <row r="87" customFormat="1" ht="33" customHeight="1" spans="1:15">
      <c r="A87" s="34"/>
      <c r="B87" s="35" t="s">
        <v>627</v>
      </c>
      <c r="C87" s="34" t="s">
        <v>160</v>
      </c>
      <c r="D87" s="34" t="s">
        <v>18</v>
      </c>
      <c r="E87" s="36">
        <v>10000</v>
      </c>
      <c r="F87" s="34">
        <v>1650001544</v>
      </c>
      <c r="G87" s="37">
        <v>45467</v>
      </c>
      <c r="H87" s="34" t="s">
        <v>168</v>
      </c>
      <c r="I87" s="39"/>
      <c r="J87" s="34"/>
      <c r="K87" s="36"/>
      <c r="L87" s="39"/>
      <c r="M87" s="39"/>
      <c r="N87" s="43">
        <v>10000</v>
      </c>
      <c r="O87" s="39"/>
    </row>
    <row r="88" customFormat="1" ht="33" customHeight="1" spans="1:15">
      <c r="A88" s="34"/>
      <c r="B88" s="35" t="s">
        <v>628</v>
      </c>
      <c r="C88" s="34" t="s">
        <v>180</v>
      </c>
      <c r="D88" s="34" t="s">
        <v>18</v>
      </c>
      <c r="E88" s="36">
        <v>5000</v>
      </c>
      <c r="F88" s="34">
        <v>1650002171</v>
      </c>
      <c r="G88" s="37">
        <v>45467</v>
      </c>
      <c r="H88" s="34" t="s">
        <v>168</v>
      </c>
      <c r="I88" s="39"/>
      <c r="J88" s="34"/>
      <c r="K88" s="36"/>
      <c r="L88" s="42"/>
      <c r="M88" s="39"/>
      <c r="N88" s="43">
        <v>5000</v>
      </c>
      <c r="O88" s="39"/>
    </row>
    <row r="89" customFormat="1" ht="33" customHeight="1" spans="1:15">
      <c r="A89" s="34"/>
      <c r="B89" s="35" t="s">
        <v>629</v>
      </c>
      <c r="C89" s="34" t="s">
        <v>18</v>
      </c>
      <c r="D89" s="34" t="s">
        <v>18</v>
      </c>
      <c r="E89" s="36">
        <v>100000</v>
      </c>
      <c r="F89" s="34">
        <v>1650001546</v>
      </c>
      <c r="G89" s="37">
        <v>45467</v>
      </c>
      <c r="H89" s="34" t="s">
        <v>168</v>
      </c>
      <c r="I89" s="39"/>
      <c r="J89" s="34"/>
      <c r="K89" s="36"/>
      <c r="L89" s="42"/>
      <c r="M89" s="39"/>
      <c r="N89" s="43">
        <v>100000</v>
      </c>
      <c r="O89" s="39"/>
    </row>
    <row r="90" customFormat="1" ht="33" customHeight="1" spans="1:15">
      <c r="A90" s="34"/>
      <c r="B90" s="35" t="s">
        <v>630</v>
      </c>
      <c r="C90" s="34" t="s">
        <v>631</v>
      </c>
      <c r="D90" s="34" t="s">
        <v>18</v>
      </c>
      <c r="E90" s="36">
        <v>10000</v>
      </c>
      <c r="F90" s="34">
        <v>1650001547</v>
      </c>
      <c r="G90" s="37">
        <v>45467</v>
      </c>
      <c r="H90" s="34" t="s">
        <v>168</v>
      </c>
      <c r="I90" s="39"/>
      <c r="J90" s="34"/>
      <c r="K90" s="36"/>
      <c r="L90" s="42"/>
      <c r="M90" s="39"/>
      <c r="N90" s="43">
        <v>10000</v>
      </c>
      <c r="O90" s="39"/>
    </row>
    <row r="91" customFormat="1" ht="33" customHeight="1" spans="1:15">
      <c r="A91" s="34"/>
      <c r="B91" s="35" t="s">
        <v>632</v>
      </c>
      <c r="C91" s="34" t="s">
        <v>633</v>
      </c>
      <c r="D91" s="34" t="s">
        <v>18</v>
      </c>
      <c r="E91" s="36">
        <v>20000</v>
      </c>
      <c r="F91" s="34">
        <v>1650002166</v>
      </c>
      <c r="G91" s="37">
        <v>45468</v>
      </c>
      <c r="H91" s="34" t="s">
        <v>168</v>
      </c>
      <c r="I91" s="39"/>
      <c r="J91" s="34"/>
      <c r="K91" s="36"/>
      <c r="L91" s="42"/>
      <c r="M91" s="39"/>
      <c r="N91" s="43">
        <v>20000</v>
      </c>
      <c r="O91" s="39"/>
    </row>
    <row r="92" customFormat="1" ht="33" customHeight="1" spans="1:15">
      <c r="A92" s="34"/>
      <c r="B92" s="35" t="s">
        <v>634</v>
      </c>
      <c r="C92" s="34" t="s">
        <v>635</v>
      </c>
      <c r="D92" s="34" t="s">
        <v>18</v>
      </c>
      <c r="E92" s="36">
        <v>7352.66</v>
      </c>
      <c r="F92" s="34">
        <v>1650001560</v>
      </c>
      <c r="G92" s="37" t="s">
        <v>636</v>
      </c>
      <c r="H92" s="34" t="s">
        <v>168</v>
      </c>
      <c r="I92" s="39"/>
      <c r="J92" s="34"/>
      <c r="K92" s="36"/>
      <c r="L92" s="42"/>
      <c r="M92" s="39"/>
      <c r="N92" s="43">
        <v>7352.66</v>
      </c>
      <c r="O92" s="39"/>
    </row>
    <row r="93" customFormat="1" ht="33" customHeight="1" spans="1:15">
      <c r="A93" s="34"/>
      <c r="B93" s="35" t="s">
        <v>637</v>
      </c>
      <c r="C93" s="34" t="s">
        <v>160</v>
      </c>
      <c r="D93" s="34" t="s">
        <v>18</v>
      </c>
      <c r="E93" s="36">
        <v>50000</v>
      </c>
      <c r="F93" s="34">
        <v>1650001559</v>
      </c>
      <c r="G93" s="37">
        <v>45469</v>
      </c>
      <c r="H93" s="34" t="s">
        <v>168</v>
      </c>
      <c r="I93" s="39"/>
      <c r="J93" s="34"/>
      <c r="K93" s="36"/>
      <c r="L93" s="42"/>
      <c r="M93" s="39"/>
      <c r="N93" s="43">
        <v>50000</v>
      </c>
      <c r="O93" s="39"/>
    </row>
    <row r="94" customFormat="1" ht="33" customHeight="1" spans="1:15">
      <c r="A94" s="34"/>
      <c r="B94" s="35" t="s">
        <v>638</v>
      </c>
      <c r="C94" s="34" t="s">
        <v>167</v>
      </c>
      <c r="D94" s="34" t="s">
        <v>18</v>
      </c>
      <c r="E94" s="36">
        <v>300000</v>
      </c>
      <c r="F94" s="34">
        <v>1650001564</v>
      </c>
      <c r="G94" s="37">
        <v>45469</v>
      </c>
      <c r="H94" s="34" t="s">
        <v>168</v>
      </c>
      <c r="I94" s="39"/>
      <c r="J94" s="34"/>
      <c r="K94" s="36"/>
      <c r="L94" s="42"/>
      <c r="M94" s="39"/>
      <c r="N94" s="43">
        <v>300000</v>
      </c>
      <c r="O94" s="39"/>
    </row>
    <row r="95" customFormat="1" ht="33" customHeight="1" spans="1:15">
      <c r="A95" s="34"/>
      <c r="B95" s="35" t="s">
        <v>639</v>
      </c>
      <c r="C95" s="34" t="s">
        <v>640</v>
      </c>
      <c r="D95" s="34" t="s">
        <v>18</v>
      </c>
      <c r="E95" s="36">
        <v>3000</v>
      </c>
      <c r="F95" s="34">
        <v>1650002230</v>
      </c>
      <c r="G95" s="37">
        <v>45469</v>
      </c>
      <c r="H95" s="34" t="s">
        <v>168</v>
      </c>
      <c r="I95" s="39"/>
      <c r="J95" s="34"/>
      <c r="K95" s="36"/>
      <c r="L95" s="42"/>
      <c r="M95" s="39"/>
      <c r="N95" s="43">
        <v>3000</v>
      </c>
      <c r="O95" s="39"/>
    </row>
    <row r="96" customFormat="1" ht="33" customHeight="1" spans="1:15">
      <c r="A96" s="34"/>
      <c r="B96" s="35" t="s">
        <v>641</v>
      </c>
      <c r="C96" s="34" t="s">
        <v>642</v>
      </c>
      <c r="D96" s="34" t="s">
        <v>18</v>
      </c>
      <c r="E96" s="36">
        <v>4000</v>
      </c>
      <c r="F96" s="34">
        <v>1650001567</v>
      </c>
      <c r="G96" s="37">
        <v>45469</v>
      </c>
      <c r="H96" s="34" t="s">
        <v>168</v>
      </c>
      <c r="I96" s="39"/>
      <c r="J96" s="34"/>
      <c r="K96" s="36"/>
      <c r="L96" s="42"/>
      <c r="M96" s="39"/>
      <c r="N96" s="43">
        <v>4000</v>
      </c>
      <c r="O96" s="39"/>
    </row>
    <row r="97" customFormat="1" ht="33" customHeight="1" spans="1:15">
      <c r="A97" s="34"/>
      <c r="B97" s="35" t="s">
        <v>643</v>
      </c>
      <c r="C97" s="34" t="s">
        <v>160</v>
      </c>
      <c r="D97" s="34" t="s">
        <v>18</v>
      </c>
      <c r="E97" s="36">
        <v>3000</v>
      </c>
      <c r="F97" s="34">
        <v>1650002161</v>
      </c>
      <c r="G97" s="37">
        <v>45469</v>
      </c>
      <c r="H97" s="34" t="s">
        <v>168</v>
      </c>
      <c r="I97" s="39"/>
      <c r="J97" s="34"/>
      <c r="K97" s="36"/>
      <c r="L97" s="39"/>
      <c r="M97" s="39"/>
      <c r="N97" s="43">
        <v>3000</v>
      </c>
      <c r="O97" s="39"/>
    </row>
    <row r="98" customFormat="1" ht="33" customHeight="1" spans="1:15">
      <c r="A98" s="34"/>
      <c r="B98" s="35" t="s">
        <v>644</v>
      </c>
      <c r="C98" s="34" t="s">
        <v>167</v>
      </c>
      <c r="D98" s="34" t="s">
        <v>18</v>
      </c>
      <c r="E98" s="36">
        <v>10000</v>
      </c>
      <c r="F98" s="34">
        <v>1650001569</v>
      </c>
      <c r="G98" s="37">
        <v>45469</v>
      </c>
      <c r="H98" s="34" t="s">
        <v>168</v>
      </c>
      <c r="I98" s="39"/>
      <c r="J98" s="34"/>
      <c r="K98" s="36"/>
      <c r="L98" s="39"/>
      <c r="M98" s="39"/>
      <c r="N98" s="43">
        <v>10000</v>
      </c>
      <c r="O98" s="39"/>
    </row>
    <row r="99" customFormat="1" ht="33" customHeight="1" spans="1:15">
      <c r="A99" s="34"/>
      <c r="B99" s="35" t="s">
        <v>645</v>
      </c>
      <c r="C99" s="34" t="s">
        <v>646</v>
      </c>
      <c r="D99" s="34" t="s">
        <v>18</v>
      </c>
      <c r="E99" s="36">
        <v>5000</v>
      </c>
      <c r="F99" s="34">
        <v>1650001573</v>
      </c>
      <c r="G99" s="37">
        <v>45469</v>
      </c>
      <c r="H99" s="34" t="s">
        <v>168</v>
      </c>
      <c r="I99" s="39"/>
      <c r="J99" s="34"/>
      <c r="K99" s="36"/>
      <c r="L99" s="39"/>
      <c r="M99" s="39"/>
      <c r="N99" s="43">
        <v>5000</v>
      </c>
      <c r="O99" s="39"/>
    </row>
    <row r="100" customFormat="1" ht="33" customHeight="1" spans="1:15">
      <c r="A100" s="34"/>
      <c r="B100" s="35" t="s">
        <v>647</v>
      </c>
      <c r="C100" s="34" t="s">
        <v>648</v>
      </c>
      <c r="D100" s="34" t="s">
        <v>18</v>
      </c>
      <c r="E100" s="36">
        <v>150000</v>
      </c>
      <c r="F100" s="34">
        <v>1650002244</v>
      </c>
      <c r="G100" s="37">
        <v>45470</v>
      </c>
      <c r="H100" s="34" t="s">
        <v>168</v>
      </c>
      <c r="I100" s="39"/>
      <c r="J100" s="34"/>
      <c r="K100" s="36"/>
      <c r="L100" s="39"/>
      <c r="M100" s="39"/>
      <c r="N100" s="43">
        <v>150000</v>
      </c>
      <c r="O100" s="39"/>
    </row>
    <row r="101" customFormat="1" ht="33" customHeight="1" spans="1:15">
      <c r="A101" s="34"/>
      <c r="B101" s="35" t="s">
        <v>649</v>
      </c>
      <c r="C101" s="34" t="s">
        <v>167</v>
      </c>
      <c r="D101" s="34" t="s">
        <v>18</v>
      </c>
      <c r="E101" s="36">
        <v>10000</v>
      </c>
      <c r="F101" s="34">
        <v>1650001590</v>
      </c>
      <c r="G101" s="37">
        <v>45470</v>
      </c>
      <c r="H101" s="34" t="s">
        <v>168</v>
      </c>
      <c r="I101" s="39"/>
      <c r="J101" s="34"/>
      <c r="K101" s="36"/>
      <c r="L101" s="39"/>
      <c r="M101" s="39"/>
      <c r="N101" s="43">
        <v>10000</v>
      </c>
      <c r="O101" s="39"/>
    </row>
    <row r="102" customFormat="1" ht="33" customHeight="1" spans="1:15">
      <c r="A102" s="34"/>
      <c r="B102" s="35" t="s">
        <v>650</v>
      </c>
      <c r="C102" s="34" t="s">
        <v>66</v>
      </c>
      <c r="D102" s="34" t="s">
        <v>18</v>
      </c>
      <c r="E102" s="36">
        <v>20000</v>
      </c>
      <c r="F102" s="34">
        <v>1650001589</v>
      </c>
      <c r="G102" s="37">
        <v>45470</v>
      </c>
      <c r="H102" s="34" t="s">
        <v>168</v>
      </c>
      <c r="I102" s="39"/>
      <c r="J102" s="34"/>
      <c r="K102" s="36"/>
      <c r="L102" s="39"/>
      <c r="M102" s="39"/>
      <c r="N102" s="43">
        <v>20000</v>
      </c>
      <c r="O102" s="39"/>
    </row>
    <row r="103" customFormat="1" ht="33" customHeight="1" spans="1:15">
      <c r="A103" s="34"/>
      <c r="B103" s="35" t="s">
        <v>651</v>
      </c>
      <c r="C103" s="34" t="s">
        <v>289</v>
      </c>
      <c r="D103" s="34" t="s">
        <v>18</v>
      </c>
      <c r="E103" s="36">
        <v>10000</v>
      </c>
      <c r="F103" s="34">
        <v>1650001593</v>
      </c>
      <c r="G103" s="37">
        <v>45470</v>
      </c>
      <c r="H103" s="34" t="s">
        <v>168</v>
      </c>
      <c r="I103" s="39"/>
      <c r="J103" s="34"/>
      <c r="K103" s="36"/>
      <c r="L103" s="39"/>
      <c r="M103" s="39"/>
      <c r="N103" s="43">
        <v>10000</v>
      </c>
      <c r="O103" s="39"/>
    </row>
    <row r="104" customFormat="1" ht="33" customHeight="1" spans="1:15">
      <c r="A104" s="34"/>
      <c r="B104" s="35" t="s">
        <v>652</v>
      </c>
      <c r="C104" s="34" t="s">
        <v>66</v>
      </c>
      <c r="D104" s="34" t="s">
        <v>18</v>
      </c>
      <c r="E104" s="36">
        <v>50000</v>
      </c>
      <c r="F104" s="34">
        <v>1650001595</v>
      </c>
      <c r="G104" s="37">
        <v>45470</v>
      </c>
      <c r="H104" s="34" t="s">
        <v>168</v>
      </c>
      <c r="I104" s="39"/>
      <c r="J104" s="34"/>
      <c r="K104" s="36"/>
      <c r="L104" s="39"/>
      <c r="M104" s="39"/>
      <c r="N104" s="43">
        <v>50000</v>
      </c>
      <c r="O104" s="39"/>
    </row>
    <row r="105" customFormat="1" ht="33" customHeight="1" spans="1:15">
      <c r="A105" s="34"/>
      <c r="B105" s="35" t="s">
        <v>185</v>
      </c>
      <c r="C105" s="34" t="s">
        <v>66</v>
      </c>
      <c r="D105" s="34" t="s">
        <v>18</v>
      </c>
      <c r="E105" s="36">
        <v>100000</v>
      </c>
      <c r="F105" s="34">
        <v>1650001596</v>
      </c>
      <c r="G105" s="37">
        <v>45470</v>
      </c>
      <c r="H105" s="34" t="s">
        <v>168</v>
      </c>
      <c r="I105" s="39"/>
      <c r="J105" s="34"/>
      <c r="K105" s="36"/>
      <c r="L105" s="42"/>
      <c r="M105" s="39"/>
      <c r="N105" s="43">
        <v>100000</v>
      </c>
      <c r="O105" s="39"/>
    </row>
    <row r="106" customFormat="1" ht="33" customHeight="1" spans="1:15">
      <c r="A106" s="34"/>
      <c r="B106" s="35" t="s">
        <v>653</v>
      </c>
      <c r="C106" s="34" t="s">
        <v>66</v>
      </c>
      <c r="D106" s="34" t="s">
        <v>18</v>
      </c>
      <c r="E106" s="36">
        <v>20000</v>
      </c>
      <c r="F106" s="34">
        <v>1650001597</v>
      </c>
      <c r="G106" s="37">
        <v>45470</v>
      </c>
      <c r="H106" s="34" t="s">
        <v>168</v>
      </c>
      <c r="I106" s="39"/>
      <c r="J106" s="34"/>
      <c r="K106" s="36"/>
      <c r="L106" s="39"/>
      <c r="M106" s="39"/>
      <c r="N106" s="43">
        <v>20000</v>
      </c>
      <c r="O106" s="39"/>
    </row>
    <row r="107" customFormat="1" ht="33" customHeight="1" spans="1:15">
      <c r="A107" s="34"/>
      <c r="B107" s="35" t="s">
        <v>654</v>
      </c>
      <c r="C107" s="34" t="s">
        <v>66</v>
      </c>
      <c r="D107" s="34" t="s">
        <v>18</v>
      </c>
      <c r="E107" s="36">
        <v>40000</v>
      </c>
      <c r="F107" s="34">
        <v>1650001598</v>
      </c>
      <c r="G107" s="37">
        <v>45470</v>
      </c>
      <c r="H107" s="34" t="s">
        <v>168</v>
      </c>
      <c r="I107" s="39"/>
      <c r="J107" s="34"/>
      <c r="K107" s="36"/>
      <c r="L107" s="39"/>
      <c r="M107" s="39"/>
      <c r="N107" s="43">
        <v>40000</v>
      </c>
      <c r="O107" s="39"/>
    </row>
    <row r="108" customFormat="1" ht="33" customHeight="1" spans="1:15">
      <c r="A108" s="34"/>
      <c r="B108" s="35" t="s">
        <v>655</v>
      </c>
      <c r="C108" s="34" t="s">
        <v>66</v>
      </c>
      <c r="D108" s="34" t="s">
        <v>18</v>
      </c>
      <c r="E108" s="36">
        <v>30000</v>
      </c>
      <c r="F108" s="34">
        <v>1650001599</v>
      </c>
      <c r="G108" s="37">
        <v>45470</v>
      </c>
      <c r="H108" s="34" t="s">
        <v>168</v>
      </c>
      <c r="I108" s="39"/>
      <c r="J108" s="34"/>
      <c r="K108" s="36"/>
      <c r="L108" s="39"/>
      <c r="M108" s="39"/>
      <c r="N108" s="43">
        <v>30000</v>
      </c>
      <c r="O108" s="39"/>
    </row>
    <row r="109" customFormat="1" ht="33" customHeight="1" spans="1:15">
      <c r="A109" s="34"/>
      <c r="B109" s="35" t="s">
        <v>709</v>
      </c>
      <c r="C109" s="34" t="s">
        <v>710</v>
      </c>
      <c r="D109" s="34" t="s">
        <v>18</v>
      </c>
      <c r="E109" s="36">
        <v>30000</v>
      </c>
      <c r="F109" s="34">
        <v>1650001949</v>
      </c>
      <c r="G109" s="37">
        <v>45470</v>
      </c>
      <c r="H109" s="34" t="s">
        <v>168</v>
      </c>
      <c r="I109" s="39"/>
      <c r="J109" s="34"/>
      <c r="K109" s="36"/>
      <c r="L109" s="39"/>
      <c r="M109" s="39"/>
      <c r="N109" s="43">
        <v>30000</v>
      </c>
      <c r="O109" s="39"/>
    </row>
    <row r="110" customFormat="1" ht="33" customHeight="1" spans="1:15">
      <c r="A110" s="34"/>
      <c r="B110" s="35" t="s">
        <v>656</v>
      </c>
      <c r="C110" s="34" t="s">
        <v>66</v>
      </c>
      <c r="D110" s="34" t="s">
        <v>18</v>
      </c>
      <c r="E110" s="36">
        <v>10000</v>
      </c>
      <c r="F110" s="34">
        <v>1650001861</v>
      </c>
      <c r="G110" s="37">
        <v>45470</v>
      </c>
      <c r="H110" s="34" t="s">
        <v>168</v>
      </c>
      <c r="I110" s="39"/>
      <c r="J110" s="34"/>
      <c r="K110" s="36"/>
      <c r="L110" s="39"/>
      <c r="M110" s="39"/>
      <c r="N110" s="43">
        <v>10000</v>
      </c>
      <c r="O110" s="39"/>
    </row>
    <row r="111" customFormat="1" ht="33" customHeight="1" spans="1:15">
      <c r="A111" s="34"/>
      <c r="B111" s="35" t="s">
        <v>657</v>
      </c>
      <c r="C111" s="34" t="s">
        <v>66</v>
      </c>
      <c r="D111" s="34" t="s">
        <v>18</v>
      </c>
      <c r="E111" s="36">
        <v>24620</v>
      </c>
      <c r="F111" s="34">
        <v>1650001862</v>
      </c>
      <c r="G111" s="37">
        <v>45470</v>
      </c>
      <c r="H111" s="34" t="s">
        <v>168</v>
      </c>
      <c r="I111" s="39"/>
      <c r="J111" s="34"/>
      <c r="K111" s="36"/>
      <c r="L111" s="39"/>
      <c r="M111" s="39"/>
      <c r="N111" s="43">
        <v>24620</v>
      </c>
      <c r="O111" s="39"/>
    </row>
    <row r="112" customFormat="1" ht="33" customHeight="1" spans="1:15">
      <c r="A112" s="34"/>
      <c r="B112" s="35" t="s">
        <v>16</v>
      </c>
      <c r="C112" s="34" t="s">
        <v>66</v>
      </c>
      <c r="D112" s="34" t="s">
        <v>18</v>
      </c>
      <c r="E112" s="36">
        <v>50000</v>
      </c>
      <c r="F112" s="34">
        <v>1650001950</v>
      </c>
      <c r="G112" s="37">
        <v>45470</v>
      </c>
      <c r="H112" s="34" t="s">
        <v>168</v>
      </c>
      <c r="I112" s="39"/>
      <c r="J112" s="34"/>
      <c r="K112" s="36"/>
      <c r="L112" s="39"/>
      <c r="M112" s="39"/>
      <c r="N112" s="43">
        <v>50000</v>
      </c>
      <c r="O112" s="39"/>
    </row>
    <row r="113" customFormat="1" ht="33" customHeight="1" spans="1:15">
      <c r="A113" s="34"/>
      <c r="B113" s="35" t="s">
        <v>658</v>
      </c>
      <c r="C113" s="34" t="s">
        <v>167</v>
      </c>
      <c r="D113" s="34" t="s">
        <v>18</v>
      </c>
      <c r="E113" s="36">
        <v>66000</v>
      </c>
      <c r="F113" s="34">
        <v>1650001865</v>
      </c>
      <c r="G113" s="37">
        <v>45471</v>
      </c>
      <c r="H113" s="34" t="s">
        <v>168</v>
      </c>
      <c r="I113" s="39"/>
      <c r="J113" s="34"/>
      <c r="K113" s="36"/>
      <c r="L113" s="39"/>
      <c r="M113" s="39"/>
      <c r="N113" s="43">
        <v>66000</v>
      </c>
      <c r="O113" s="39"/>
    </row>
    <row r="114" customFormat="1" ht="33" customHeight="1" spans="1:15">
      <c r="A114" s="34"/>
      <c r="B114" s="35" t="s">
        <v>659</v>
      </c>
      <c r="C114" s="34" t="s">
        <v>167</v>
      </c>
      <c r="D114" s="34" t="s">
        <v>18</v>
      </c>
      <c r="E114" s="36">
        <v>50000</v>
      </c>
      <c r="F114" s="34">
        <v>1650002198</v>
      </c>
      <c r="G114" s="37">
        <v>45471</v>
      </c>
      <c r="H114" s="34" t="s">
        <v>168</v>
      </c>
      <c r="I114" s="39"/>
      <c r="J114" s="34"/>
      <c r="K114" s="36"/>
      <c r="L114" s="39"/>
      <c r="M114" s="39"/>
      <c r="N114" s="43">
        <v>50000</v>
      </c>
      <c r="O114" s="39"/>
    </row>
    <row r="115" customFormat="1" ht="33" customHeight="1" spans="1:15">
      <c r="A115" s="34"/>
      <c r="B115" s="35" t="s">
        <v>660</v>
      </c>
      <c r="C115" s="34" t="s">
        <v>167</v>
      </c>
      <c r="D115" s="34" t="s">
        <v>18</v>
      </c>
      <c r="E115" s="36">
        <v>30000</v>
      </c>
      <c r="F115" s="34">
        <v>1650001870</v>
      </c>
      <c r="G115" s="37">
        <v>45471</v>
      </c>
      <c r="H115" s="34" t="s">
        <v>168</v>
      </c>
      <c r="I115" s="39"/>
      <c r="J115" s="34"/>
      <c r="K115" s="36"/>
      <c r="L115" s="39"/>
      <c r="M115" s="39"/>
      <c r="N115" s="43">
        <v>30000</v>
      </c>
      <c r="O115" s="39"/>
    </row>
    <row r="116" customFormat="1" ht="33" customHeight="1" spans="1:15">
      <c r="A116" s="34"/>
      <c r="B116" s="35" t="s">
        <v>661</v>
      </c>
      <c r="C116" s="34" t="s">
        <v>180</v>
      </c>
      <c r="D116" s="34" t="s">
        <v>18</v>
      </c>
      <c r="E116" s="36">
        <v>20000</v>
      </c>
      <c r="F116" s="34">
        <v>1650001874</v>
      </c>
      <c r="G116" s="37">
        <v>45471</v>
      </c>
      <c r="H116" s="34" t="s">
        <v>168</v>
      </c>
      <c r="I116" s="39"/>
      <c r="J116" s="34"/>
      <c r="K116" s="36"/>
      <c r="L116" s="39"/>
      <c r="M116" s="39"/>
      <c r="N116" s="43">
        <v>20000</v>
      </c>
      <c r="O116" s="39"/>
    </row>
    <row r="117" customFormat="1" ht="33" customHeight="1" spans="1:15">
      <c r="A117" s="34"/>
      <c r="B117" s="35" t="s">
        <v>662</v>
      </c>
      <c r="C117" s="34" t="s">
        <v>214</v>
      </c>
      <c r="D117" s="34" t="s">
        <v>18</v>
      </c>
      <c r="E117" s="36">
        <v>200</v>
      </c>
      <c r="F117" s="34">
        <v>1650002436</v>
      </c>
      <c r="G117" s="37">
        <v>45472</v>
      </c>
      <c r="H117" s="34" t="s">
        <v>168</v>
      </c>
      <c r="I117" s="39"/>
      <c r="J117" s="34"/>
      <c r="K117" s="36"/>
      <c r="L117" s="39"/>
      <c r="M117" s="39"/>
      <c r="N117" s="43">
        <v>200</v>
      </c>
      <c r="O117" s="39"/>
    </row>
    <row r="118" customFormat="1" ht="33" customHeight="1" spans="1:15">
      <c r="A118" s="34"/>
      <c r="B118" s="35" t="s">
        <v>663</v>
      </c>
      <c r="C118" s="34" t="s">
        <v>664</v>
      </c>
      <c r="D118" s="34" t="s">
        <v>18</v>
      </c>
      <c r="E118" s="36">
        <v>10000</v>
      </c>
      <c r="F118" s="34">
        <v>1650001886</v>
      </c>
      <c r="G118" s="37">
        <v>45472</v>
      </c>
      <c r="H118" s="34" t="s">
        <v>168</v>
      </c>
      <c r="I118" s="39"/>
      <c r="J118" s="34"/>
      <c r="K118" s="36"/>
      <c r="L118" s="39"/>
      <c r="M118" s="39"/>
      <c r="N118" s="43">
        <v>10000</v>
      </c>
      <c r="O118" s="39"/>
    </row>
    <row r="119" customFormat="1" ht="33" customHeight="1" spans="1:15">
      <c r="A119" s="34"/>
      <c r="B119" s="35" t="s">
        <v>665</v>
      </c>
      <c r="C119" s="34" t="s">
        <v>66</v>
      </c>
      <c r="D119" s="34" t="s">
        <v>18</v>
      </c>
      <c r="E119" s="36">
        <v>20000</v>
      </c>
      <c r="F119" s="34">
        <v>1650002449</v>
      </c>
      <c r="G119" s="37">
        <v>45474</v>
      </c>
      <c r="H119" s="34" t="s">
        <v>45</v>
      </c>
      <c r="I119" s="39"/>
      <c r="J119" s="34"/>
      <c r="K119" s="36"/>
      <c r="L119" s="39"/>
      <c r="M119" s="39"/>
      <c r="N119" s="43">
        <v>20000</v>
      </c>
      <c r="O119" s="39"/>
    </row>
    <row r="120" customFormat="1" ht="33" customHeight="1" spans="1:15">
      <c r="A120" s="34"/>
      <c r="B120" s="35" t="s">
        <v>666</v>
      </c>
      <c r="C120" s="34" t="s">
        <v>66</v>
      </c>
      <c r="D120" s="34" t="s">
        <v>18</v>
      </c>
      <c r="E120" s="36">
        <v>500000</v>
      </c>
      <c r="F120" s="34">
        <v>1650001908</v>
      </c>
      <c r="G120" s="37">
        <v>45474</v>
      </c>
      <c r="H120" s="34" t="s">
        <v>45</v>
      </c>
      <c r="I120" s="39"/>
      <c r="J120" s="34"/>
      <c r="K120" s="36"/>
      <c r="L120" s="39"/>
      <c r="M120" s="39"/>
      <c r="N120" s="43">
        <v>500000</v>
      </c>
      <c r="O120" s="39"/>
    </row>
    <row r="121" customFormat="1" ht="33" customHeight="1" spans="1:15">
      <c r="A121" s="34"/>
      <c r="B121" s="35" t="s">
        <v>581</v>
      </c>
      <c r="C121" s="34" t="s">
        <v>667</v>
      </c>
      <c r="D121" s="34" t="s">
        <v>18</v>
      </c>
      <c r="E121" s="36">
        <v>2000</v>
      </c>
      <c r="F121" s="34">
        <v>1650002451</v>
      </c>
      <c r="G121" s="37">
        <v>45474</v>
      </c>
      <c r="H121" s="34" t="s">
        <v>45</v>
      </c>
      <c r="I121" s="39"/>
      <c r="J121" s="34"/>
      <c r="K121" s="36"/>
      <c r="L121" s="42"/>
      <c r="M121" s="39"/>
      <c r="N121" s="43">
        <v>2000</v>
      </c>
      <c r="O121" s="39"/>
    </row>
    <row r="122" customFormat="1" ht="33" customHeight="1" spans="1:15">
      <c r="A122" s="34"/>
      <c r="B122" s="35" t="s">
        <v>668</v>
      </c>
      <c r="C122" s="34" t="s">
        <v>669</v>
      </c>
      <c r="D122" s="34" t="s">
        <v>18</v>
      </c>
      <c r="E122" s="36">
        <v>20000</v>
      </c>
      <c r="F122" s="34">
        <v>1650001954</v>
      </c>
      <c r="G122" s="37">
        <v>45474</v>
      </c>
      <c r="H122" s="34" t="s">
        <v>45</v>
      </c>
      <c r="I122" s="39"/>
      <c r="J122" s="34"/>
      <c r="K122" s="36"/>
      <c r="L122" s="39"/>
      <c r="M122" s="39"/>
      <c r="N122" s="43">
        <v>20000</v>
      </c>
      <c r="O122" s="39"/>
    </row>
    <row r="123" customFormat="1" ht="33" customHeight="1" spans="1:15">
      <c r="A123" s="34"/>
      <c r="B123" s="35" t="s">
        <v>656</v>
      </c>
      <c r="C123" s="34" t="s">
        <v>670</v>
      </c>
      <c r="D123" s="34" t="s">
        <v>18</v>
      </c>
      <c r="E123" s="36">
        <v>10000</v>
      </c>
      <c r="F123" s="34">
        <v>1650002458</v>
      </c>
      <c r="G123" s="37">
        <v>45475</v>
      </c>
      <c r="H123" s="34" t="s">
        <v>45</v>
      </c>
      <c r="I123" s="39"/>
      <c r="J123" s="34"/>
      <c r="K123" s="36"/>
      <c r="L123" s="39"/>
      <c r="M123" s="39"/>
      <c r="N123" s="43">
        <v>10000</v>
      </c>
      <c r="O123" s="39"/>
    </row>
    <row r="124" customFormat="1" ht="33" customHeight="1" spans="1:15">
      <c r="A124" s="34"/>
      <c r="B124" s="35" t="s">
        <v>671</v>
      </c>
      <c r="C124" s="34" t="s">
        <v>672</v>
      </c>
      <c r="D124" s="34" t="s">
        <v>18</v>
      </c>
      <c r="E124" s="36">
        <v>200</v>
      </c>
      <c r="F124" s="34">
        <v>1650002463</v>
      </c>
      <c r="G124" s="37">
        <v>45475</v>
      </c>
      <c r="H124" s="34" t="s">
        <v>45</v>
      </c>
      <c r="I124" s="39"/>
      <c r="J124" s="34"/>
      <c r="K124" s="36"/>
      <c r="L124" s="39"/>
      <c r="M124" s="39"/>
      <c r="N124" s="43">
        <v>200</v>
      </c>
      <c r="O124" s="39"/>
    </row>
    <row r="125" customFormat="1" ht="33" customHeight="1" spans="1:15">
      <c r="A125" s="34"/>
      <c r="B125" s="35" t="s">
        <v>711</v>
      </c>
      <c r="C125" s="34" t="s">
        <v>712</v>
      </c>
      <c r="D125" s="34" t="s">
        <v>18</v>
      </c>
      <c r="E125" s="36">
        <v>3130</v>
      </c>
      <c r="F125" s="34">
        <v>1650002470</v>
      </c>
      <c r="G125" s="37">
        <v>45475</v>
      </c>
      <c r="H125" s="34" t="s">
        <v>45</v>
      </c>
      <c r="I125" s="39"/>
      <c r="J125" s="34"/>
      <c r="K125" s="36"/>
      <c r="L125" s="39"/>
      <c r="M125" s="39"/>
      <c r="N125" s="43">
        <v>3130</v>
      </c>
      <c r="O125" s="39"/>
    </row>
    <row r="126" customFormat="1" ht="33" customHeight="1" spans="1:15">
      <c r="A126" s="34"/>
      <c r="B126" s="35" t="s">
        <v>673</v>
      </c>
      <c r="C126" s="34" t="s">
        <v>66</v>
      </c>
      <c r="D126" s="34" t="s">
        <v>18</v>
      </c>
      <c r="E126" s="36">
        <v>200</v>
      </c>
      <c r="F126" s="34">
        <v>1650002472</v>
      </c>
      <c r="G126" s="37">
        <v>45475</v>
      </c>
      <c r="H126" s="34" t="s">
        <v>45</v>
      </c>
      <c r="I126" s="39"/>
      <c r="J126" s="34"/>
      <c r="K126" s="36"/>
      <c r="L126" s="39"/>
      <c r="M126" s="39"/>
      <c r="N126" s="43">
        <v>200</v>
      </c>
      <c r="O126" s="39"/>
    </row>
    <row r="127" customFormat="1" ht="33" customHeight="1" spans="1:15">
      <c r="A127" s="34"/>
      <c r="B127" s="35" t="s">
        <v>674</v>
      </c>
      <c r="C127" s="34" t="s">
        <v>66</v>
      </c>
      <c r="D127" s="34" t="s">
        <v>18</v>
      </c>
      <c r="E127" s="36">
        <v>100</v>
      </c>
      <c r="F127" s="34">
        <v>1650002474</v>
      </c>
      <c r="G127" s="37">
        <v>45476</v>
      </c>
      <c r="H127" s="34" t="s">
        <v>45</v>
      </c>
      <c r="I127" s="39"/>
      <c r="J127" s="34"/>
      <c r="K127" s="36"/>
      <c r="L127" s="39"/>
      <c r="M127" s="39"/>
      <c r="N127" s="43">
        <v>100</v>
      </c>
      <c r="O127" s="39"/>
    </row>
    <row r="128" customFormat="1" ht="33" customHeight="1" spans="1:15">
      <c r="A128" s="34"/>
      <c r="B128" s="35" t="s">
        <v>675</v>
      </c>
      <c r="C128" s="34" t="s">
        <v>676</v>
      </c>
      <c r="D128" s="34" t="s">
        <v>18</v>
      </c>
      <c r="E128" s="36">
        <v>200</v>
      </c>
      <c r="F128" s="34">
        <v>1650002475</v>
      </c>
      <c r="G128" s="37">
        <v>45477</v>
      </c>
      <c r="H128" s="34" t="s">
        <v>45</v>
      </c>
      <c r="I128" s="39"/>
      <c r="J128" s="34"/>
      <c r="K128" s="36"/>
      <c r="L128" s="39"/>
      <c r="M128" s="39"/>
      <c r="N128" s="43">
        <v>200</v>
      </c>
      <c r="O128" s="39"/>
    </row>
    <row r="129" customFormat="1" ht="33" customHeight="1" spans="1:15">
      <c r="A129" s="34"/>
      <c r="B129" s="35" t="s">
        <v>677</v>
      </c>
      <c r="C129" s="34" t="s">
        <v>66</v>
      </c>
      <c r="D129" s="34" t="s">
        <v>18</v>
      </c>
      <c r="E129" s="36">
        <v>2000000</v>
      </c>
      <c r="F129" s="34">
        <v>1650001932</v>
      </c>
      <c r="G129" s="37">
        <v>45477</v>
      </c>
      <c r="H129" s="34" t="s">
        <v>45</v>
      </c>
      <c r="I129" s="39"/>
      <c r="J129" s="34"/>
      <c r="K129" s="36"/>
      <c r="L129" s="39"/>
      <c r="M129" s="39"/>
      <c r="N129" s="43">
        <v>2000000</v>
      </c>
      <c r="O129" s="39"/>
    </row>
    <row r="130" customFormat="1" ht="33" customHeight="1" spans="1:15">
      <c r="A130" s="34"/>
      <c r="B130" s="35" t="s">
        <v>678</v>
      </c>
      <c r="C130" s="34" t="s">
        <v>289</v>
      </c>
      <c r="D130" s="34" t="s">
        <v>18</v>
      </c>
      <c r="E130" s="36">
        <v>800</v>
      </c>
      <c r="F130" s="34">
        <v>1650001938</v>
      </c>
      <c r="G130" s="37">
        <v>45478</v>
      </c>
      <c r="H130" s="34" t="s">
        <v>45</v>
      </c>
      <c r="I130" s="39"/>
      <c r="J130" s="34"/>
      <c r="K130" s="36"/>
      <c r="L130" s="39"/>
      <c r="M130" s="39"/>
      <c r="N130" s="43">
        <v>800</v>
      </c>
      <c r="O130" s="39"/>
    </row>
    <row r="131" customFormat="1" ht="33" customHeight="1" spans="1:15">
      <c r="A131" s="34"/>
      <c r="B131" s="35" t="s">
        <v>679</v>
      </c>
      <c r="C131" s="34" t="s">
        <v>66</v>
      </c>
      <c r="D131" s="34" t="s">
        <v>18</v>
      </c>
      <c r="E131" s="36">
        <v>800</v>
      </c>
      <c r="F131" s="34">
        <v>1650001940</v>
      </c>
      <c r="G131" s="37">
        <v>45478</v>
      </c>
      <c r="H131" s="34" t="s">
        <v>45</v>
      </c>
      <c r="I131" s="39"/>
      <c r="J131" s="34"/>
      <c r="K131" s="36"/>
      <c r="L131" s="39"/>
      <c r="M131" s="39"/>
      <c r="N131" s="43">
        <v>800</v>
      </c>
      <c r="O131" s="39"/>
    </row>
    <row r="132" customFormat="1" ht="33" customHeight="1" spans="1:15">
      <c r="A132" s="34"/>
      <c r="B132" s="35" t="s">
        <v>680</v>
      </c>
      <c r="C132" s="34" t="s">
        <v>66</v>
      </c>
      <c r="D132" s="34" t="s">
        <v>18</v>
      </c>
      <c r="E132" s="36">
        <v>100000</v>
      </c>
      <c r="F132" s="34">
        <v>1650001953</v>
      </c>
      <c r="G132" s="37">
        <v>45481</v>
      </c>
      <c r="H132" s="34" t="s">
        <v>45</v>
      </c>
      <c r="I132" s="39"/>
      <c r="J132" s="34"/>
      <c r="K132" s="36"/>
      <c r="L132" s="39"/>
      <c r="M132" s="39"/>
      <c r="N132" s="43">
        <v>100000</v>
      </c>
      <c r="O132" s="39"/>
    </row>
    <row r="133" customFormat="1" ht="33" customHeight="1" spans="1:15">
      <c r="A133" s="34"/>
      <c r="B133" s="35" t="s">
        <v>681</v>
      </c>
      <c r="C133" s="34" t="s">
        <v>66</v>
      </c>
      <c r="D133" s="34" t="s">
        <v>18</v>
      </c>
      <c r="E133" s="36">
        <v>5000</v>
      </c>
      <c r="F133" s="34">
        <v>1650002262</v>
      </c>
      <c r="G133" s="37">
        <v>45481</v>
      </c>
      <c r="H133" s="34" t="s">
        <v>45</v>
      </c>
      <c r="I133" s="39"/>
      <c r="J133" s="34"/>
      <c r="K133" s="36"/>
      <c r="L133" s="39"/>
      <c r="M133" s="39"/>
      <c r="N133" s="43">
        <v>5000</v>
      </c>
      <c r="O133" s="39"/>
    </row>
    <row r="134" customFormat="1" ht="33" customHeight="1" spans="1:15">
      <c r="A134" s="34"/>
      <c r="B134" s="35" t="s">
        <v>682</v>
      </c>
      <c r="C134" s="34" t="s">
        <v>66</v>
      </c>
      <c r="D134" s="34" t="s">
        <v>18</v>
      </c>
      <c r="E134" s="36">
        <v>300</v>
      </c>
      <c r="F134" s="34">
        <v>1650002490</v>
      </c>
      <c r="G134" s="37">
        <v>45481</v>
      </c>
      <c r="H134" s="34" t="s">
        <v>45</v>
      </c>
      <c r="I134" s="39"/>
      <c r="J134" s="34"/>
      <c r="K134" s="36"/>
      <c r="L134" s="39"/>
      <c r="M134" s="39"/>
      <c r="N134" s="43">
        <v>300</v>
      </c>
      <c r="O134" s="39"/>
    </row>
    <row r="135" customFormat="1" ht="33" customHeight="1" spans="1:15">
      <c r="A135" s="34"/>
      <c r="B135" s="35" t="s">
        <v>683</v>
      </c>
      <c r="C135" s="34" t="s">
        <v>180</v>
      </c>
      <c r="D135" s="34" t="s">
        <v>18</v>
      </c>
      <c r="E135" s="36">
        <v>1000000</v>
      </c>
      <c r="F135" s="34"/>
      <c r="G135" s="37">
        <v>45485</v>
      </c>
      <c r="H135" s="34" t="s">
        <v>45</v>
      </c>
      <c r="I135" s="39"/>
      <c r="J135" s="34"/>
      <c r="K135" s="36"/>
      <c r="L135" s="39"/>
      <c r="M135" s="39"/>
      <c r="N135" s="43">
        <v>1000000</v>
      </c>
      <c r="O135" s="39"/>
    </row>
    <row r="136" customFormat="1" ht="33" customHeight="1" spans="1:15">
      <c r="A136" s="34"/>
      <c r="B136" s="35" t="s">
        <v>684</v>
      </c>
      <c r="C136" s="34" t="s">
        <v>66</v>
      </c>
      <c r="D136" s="34" t="s">
        <v>18</v>
      </c>
      <c r="E136" s="36">
        <v>500</v>
      </c>
      <c r="F136" s="34"/>
      <c r="G136" s="37">
        <v>45489</v>
      </c>
      <c r="H136" s="34" t="s">
        <v>45</v>
      </c>
      <c r="I136" s="39"/>
      <c r="J136" s="34"/>
      <c r="K136" s="36"/>
      <c r="L136" s="39"/>
      <c r="M136" s="39"/>
      <c r="N136" s="43">
        <v>500</v>
      </c>
      <c r="O136" s="39"/>
    </row>
    <row r="137" customFormat="1" ht="33" customHeight="1" spans="1:15">
      <c r="A137" s="34"/>
      <c r="B137" s="35" t="s">
        <v>685</v>
      </c>
      <c r="C137" s="34" t="s">
        <v>686</v>
      </c>
      <c r="D137" s="34" t="s">
        <v>18</v>
      </c>
      <c r="E137" s="36">
        <v>200</v>
      </c>
      <c r="F137" s="34">
        <v>1650002504</v>
      </c>
      <c r="G137" s="37">
        <v>45489</v>
      </c>
      <c r="H137" s="34" t="s">
        <v>45</v>
      </c>
      <c r="I137" s="39"/>
      <c r="J137" s="34"/>
      <c r="K137" s="36"/>
      <c r="L137" s="39"/>
      <c r="M137" s="39"/>
      <c r="N137" s="43">
        <v>200</v>
      </c>
      <c r="O137" s="39"/>
    </row>
    <row r="138" customFormat="1" ht="33" customHeight="1" spans="1:15">
      <c r="A138" s="34"/>
      <c r="B138" s="35" t="s">
        <v>687</v>
      </c>
      <c r="C138" s="34" t="s">
        <v>66</v>
      </c>
      <c r="D138" s="34" t="s">
        <v>18</v>
      </c>
      <c r="E138" s="36">
        <v>5000</v>
      </c>
      <c r="F138" s="34">
        <v>1650002222</v>
      </c>
      <c r="G138" s="37">
        <v>45496</v>
      </c>
      <c r="H138" s="34" t="s">
        <v>45</v>
      </c>
      <c r="I138" s="39"/>
      <c r="J138" s="34"/>
      <c r="K138" s="36"/>
      <c r="L138" s="39"/>
      <c r="M138" s="39"/>
      <c r="N138" s="43">
        <v>5000</v>
      </c>
      <c r="O138" s="39"/>
    </row>
    <row r="139" customFormat="1" ht="33" customHeight="1" spans="1:15">
      <c r="A139" s="34"/>
      <c r="B139" s="35" t="s">
        <v>688</v>
      </c>
      <c r="C139" s="34" t="s">
        <v>214</v>
      </c>
      <c r="D139" s="34" t="s">
        <v>18</v>
      </c>
      <c r="E139" s="36">
        <v>50000</v>
      </c>
      <c r="F139" s="34">
        <v>1650002252</v>
      </c>
      <c r="G139" s="37">
        <v>45499</v>
      </c>
      <c r="H139" s="34" t="s">
        <v>45</v>
      </c>
      <c r="I139" s="39"/>
      <c r="J139" s="34"/>
      <c r="K139" s="36"/>
      <c r="L139" s="39"/>
      <c r="M139" s="39"/>
      <c r="N139" s="43">
        <v>50000</v>
      </c>
      <c r="O139" s="39"/>
    </row>
    <row r="140" customFormat="1" ht="33" customHeight="1" spans="1:15">
      <c r="A140" s="34"/>
      <c r="B140" s="35" t="s">
        <v>689</v>
      </c>
      <c r="C140" s="34" t="s">
        <v>66</v>
      </c>
      <c r="D140" s="34" t="s">
        <v>18</v>
      </c>
      <c r="E140" s="36">
        <v>5000</v>
      </c>
      <c r="F140" s="34">
        <v>1650002186</v>
      </c>
      <c r="G140" s="37">
        <v>45484</v>
      </c>
      <c r="H140" s="34" t="s">
        <v>135</v>
      </c>
      <c r="I140" s="39"/>
      <c r="J140" s="34"/>
      <c r="K140" s="36"/>
      <c r="L140" s="39"/>
      <c r="M140" s="39"/>
      <c r="N140" s="43">
        <v>5000</v>
      </c>
      <c r="O140" s="39"/>
    </row>
    <row r="141" customFormat="1" ht="33" customHeight="1" spans="1:15">
      <c r="A141" s="34"/>
      <c r="B141" s="35" t="s">
        <v>690</v>
      </c>
      <c r="C141" s="34" t="s">
        <v>66</v>
      </c>
      <c r="D141" s="34" t="s">
        <v>18</v>
      </c>
      <c r="E141" s="36">
        <v>3000</v>
      </c>
      <c r="F141" s="34">
        <v>1650002175</v>
      </c>
      <c r="G141" s="37">
        <v>45484</v>
      </c>
      <c r="H141" s="34" t="s">
        <v>135</v>
      </c>
      <c r="I141" s="39"/>
      <c r="J141" s="34"/>
      <c r="K141" s="36"/>
      <c r="L141" s="42"/>
      <c r="M141" s="39"/>
      <c r="N141" s="43">
        <v>3000</v>
      </c>
      <c r="O141" s="39"/>
    </row>
    <row r="142" customFormat="1" ht="33" customHeight="1" spans="1:15">
      <c r="A142" s="34"/>
      <c r="B142" s="35" t="s">
        <v>691</v>
      </c>
      <c r="C142" s="34" t="s">
        <v>66</v>
      </c>
      <c r="D142" s="34" t="s">
        <v>18</v>
      </c>
      <c r="E142" s="36">
        <v>5000</v>
      </c>
      <c r="F142" s="34">
        <v>1650002187</v>
      </c>
      <c r="G142" s="37">
        <v>45484</v>
      </c>
      <c r="H142" s="34" t="s">
        <v>135</v>
      </c>
      <c r="I142" s="39"/>
      <c r="J142" s="34"/>
      <c r="K142" s="36"/>
      <c r="L142" s="39"/>
      <c r="M142" s="39"/>
      <c r="N142" s="43">
        <v>5000</v>
      </c>
      <c r="O142" s="39"/>
    </row>
    <row r="143" customFormat="1" ht="33" customHeight="1" spans="1:15">
      <c r="A143" s="34"/>
      <c r="B143" s="35" t="s">
        <v>692</v>
      </c>
      <c r="C143" s="34" t="s">
        <v>66</v>
      </c>
      <c r="D143" s="34" t="s">
        <v>18</v>
      </c>
      <c r="E143" s="36">
        <v>1000</v>
      </c>
      <c r="F143" s="34">
        <v>1650002512</v>
      </c>
      <c r="G143" s="37">
        <v>45502</v>
      </c>
      <c r="H143" s="34" t="s">
        <v>61</v>
      </c>
      <c r="I143" s="39"/>
      <c r="J143" s="34"/>
      <c r="K143" s="36"/>
      <c r="L143" s="39"/>
      <c r="M143" s="39"/>
      <c r="N143" s="43">
        <v>1000</v>
      </c>
      <c r="O143" s="39"/>
    </row>
    <row r="144" customFormat="1" ht="33" customHeight="1" spans="1:15">
      <c r="A144" s="34"/>
      <c r="B144" s="35" t="s">
        <v>713</v>
      </c>
      <c r="C144" s="34" t="s">
        <v>714</v>
      </c>
      <c r="D144" s="34" t="s">
        <v>18</v>
      </c>
      <c r="E144" s="36">
        <v>2000</v>
      </c>
      <c r="F144" s="34"/>
      <c r="G144" s="37">
        <v>45482</v>
      </c>
      <c r="H144" s="34" t="s">
        <v>22</v>
      </c>
      <c r="I144" s="39"/>
      <c r="J144" s="34"/>
      <c r="K144" s="36"/>
      <c r="L144" s="42"/>
      <c r="M144" s="39"/>
      <c r="N144" s="43">
        <v>2000</v>
      </c>
      <c r="O144" s="39"/>
    </row>
    <row r="145" customFormat="1" ht="33" customHeight="1" spans="1:15">
      <c r="A145" s="34"/>
      <c r="B145" s="35" t="s">
        <v>145</v>
      </c>
      <c r="C145" s="34" t="s">
        <v>695</v>
      </c>
      <c r="D145" s="34" t="s">
        <v>18</v>
      </c>
      <c r="E145" s="36">
        <v>1600000</v>
      </c>
      <c r="F145" s="34"/>
      <c r="G145" s="37">
        <v>45478</v>
      </c>
      <c r="H145" s="34" t="s">
        <v>61</v>
      </c>
      <c r="I145" s="39"/>
      <c r="J145" s="34"/>
      <c r="K145" s="36"/>
      <c r="L145" s="39"/>
      <c r="M145" s="39"/>
      <c r="N145" s="43">
        <v>1600000</v>
      </c>
      <c r="O145" s="39"/>
    </row>
    <row r="146" customFormat="1" ht="33" customHeight="1" spans="1:15">
      <c r="A146" s="34"/>
      <c r="B146" s="35" t="s">
        <v>145</v>
      </c>
      <c r="C146" s="34" t="s">
        <v>693</v>
      </c>
      <c r="D146" s="34" t="s">
        <v>18</v>
      </c>
      <c r="E146" s="36">
        <v>5750</v>
      </c>
      <c r="F146" s="34"/>
      <c r="G146" s="37">
        <v>45505</v>
      </c>
      <c r="H146" s="34" t="s">
        <v>113</v>
      </c>
      <c r="I146" s="39"/>
      <c r="J146" s="34"/>
      <c r="K146" s="36"/>
      <c r="L146" s="39"/>
      <c r="M146" s="39"/>
      <c r="N146" s="43">
        <v>5750</v>
      </c>
      <c r="O146" s="39"/>
    </row>
    <row r="147" customFormat="1" ht="33" customHeight="1" spans="1:15">
      <c r="A147" s="34"/>
      <c r="B147" s="35" t="s">
        <v>694</v>
      </c>
      <c r="C147" s="34" t="s">
        <v>66</v>
      </c>
      <c r="D147" s="34" t="s">
        <v>18</v>
      </c>
      <c r="E147" s="36">
        <v>10000</v>
      </c>
      <c r="F147" s="34">
        <v>1650002254</v>
      </c>
      <c r="G147" s="37">
        <v>45509</v>
      </c>
      <c r="H147" s="34" t="s">
        <v>113</v>
      </c>
      <c r="I147" s="39"/>
      <c r="J147" s="34"/>
      <c r="K147" s="36"/>
      <c r="L147" s="39"/>
      <c r="M147" s="39"/>
      <c r="N147" s="43">
        <v>10000</v>
      </c>
      <c r="O147" s="39"/>
    </row>
    <row r="148" customFormat="1" ht="33" customHeight="1" spans="1:15">
      <c r="A148" s="34"/>
      <c r="B148" s="35" t="s">
        <v>145</v>
      </c>
      <c r="C148" s="34" t="s">
        <v>517</v>
      </c>
      <c r="D148" s="34" t="s">
        <v>18</v>
      </c>
      <c r="E148" s="36">
        <v>20000</v>
      </c>
      <c r="F148" s="34"/>
      <c r="G148" s="37">
        <v>45651</v>
      </c>
      <c r="H148" s="34" t="s">
        <v>264</v>
      </c>
      <c r="I148" s="39"/>
      <c r="J148" s="34"/>
      <c r="K148" s="36"/>
      <c r="L148" s="42"/>
      <c r="M148" s="39"/>
      <c r="N148" s="43">
        <v>20000</v>
      </c>
      <c r="O148" s="39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cols>
    <col min="1" max="1" width="17.125"/>
  </cols>
  <sheetData>
    <row r="1" spans="1:1">
      <c r="A1" s="40">
        <v>12035306.02</v>
      </c>
    </row>
    <row r="2" spans="1:1">
      <c r="A2" s="40">
        <v>12013026.02</v>
      </c>
    </row>
    <row r="3" spans="1:1">
      <c r="A3" s="40">
        <f>A1-A2</f>
        <v>22280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topLeftCell="A128" workbookViewId="0">
      <selection activeCell="H2" sqref="H2:H135"/>
    </sheetView>
  </sheetViews>
  <sheetFormatPr defaultColWidth="9" defaultRowHeight="13.5"/>
  <cols>
    <col min="1" max="1" width="3.625" customWidth="1"/>
    <col min="2" max="2" width="48.125" customWidth="1"/>
    <col min="3" max="3" width="39.125" customWidth="1"/>
    <col min="4" max="4" width="13.5" customWidth="1"/>
    <col min="5" max="5" width="16.375" customWidth="1"/>
    <col min="6" max="6" width="17.375" customWidth="1"/>
    <col min="7" max="7" width="16.625" customWidth="1"/>
    <col min="8" max="8" width="12.125" customWidth="1"/>
  </cols>
  <sheetData>
    <row r="1" spans="3:3">
      <c r="C1" t="s">
        <v>863</v>
      </c>
    </row>
    <row r="2" customFormat="1" ht="33" customHeight="1" spans="1:15">
      <c r="A2" s="34"/>
      <c r="B2" s="35" t="s">
        <v>217</v>
      </c>
      <c r="C2" s="34" t="s">
        <v>218</v>
      </c>
      <c r="D2" s="34" t="s">
        <v>18</v>
      </c>
      <c r="E2" s="36">
        <v>1000</v>
      </c>
      <c r="F2" s="34">
        <v>1650002447</v>
      </c>
      <c r="G2" s="37">
        <v>45474</v>
      </c>
      <c r="H2" s="34" t="s">
        <v>61</v>
      </c>
      <c r="I2" s="39"/>
      <c r="J2" s="34"/>
      <c r="K2" s="36"/>
      <c r="L2" s="39"/>
      <c r="M2" s="39"/>
      <c r="N2" s="34"/>
      <c r="O2" s="39"/>
    </row>
    <row r="3" customFormat="1" ht="33" customHeight="1" spans="1:15">
      <c r="A3" s="34"/>
      <c r="B3" s="35" t="s">
        <v>219</v>
      </c>
      <c r="C3" s="34" t="s">
        <v>220</v>
      </c>
      <c r="D3" s="34" t="s">
        <v>18</v>
      </c>
      <c r="E3" s="36">
        <v>2000</v>
      </c>
      <c r="F3" s="34">
        <v>1650001892</v>
      </c>
      <c r="G3" s="37">
        <v>45474</v>
      </c>
      <c r="H3" s="34" t="s">
        <v>61</v>
      </c>
      <c r="I3" s="39"/>
      <c r="J3" s="34"/>
      <c r="K3" s="36"/>
      <c r="L3" s="39"/>
      <c r="M3" s="39"/>
      <c r="N3" s="34"/>
      <c r="O3" s="39"/>
    </row>
    <row r="4" customFormat="1" ht="33" customHeight="1" spans="1:15">
      <c r="A4" s="34"/>
      <c r="B4" s="35" t="s">
        <v>221</v>
      </c>
      <c r="C4" s="34" t="s">
        <v>222</v>
      </c>
      <c r="D4" s="34" t="s">
        <v>18</v>
      </c>
      <c r="E4" s="36">
        <v>15000</v>
      </c>
      <c r="F4" s="34">
        <v>1650001893</v>
      </c>
      <c r="G4" s="37">
        <v>45474</v>
      </c>
      <c r="H4" s="34" t="s">
        <v>61</v>
      </c>
      <c r="I4" s="39"/>
      <c r="J4" s="34"/>
      <c r="K4" s="36"/>
      <c r="L4" s="39"/>
      <c r="M4" s="39"/>
      <c r="N4" s="34"/>
      <c r="O4" s="39"/>
    </row>
    <row r="5" customFormat="1" ht="33" customHeight="1" spans="1:15">
      <c r="A5" s="34"/>
      <c r="B5" s="35" t="s">
        <v>226</v>
      </c>
      <c r="C5" s="34" t="s">
        <v>227</v>
      </c>
      <c r="D5" s="34" t="s">
        <v>18</v>
      </c>
      <c r="E5" s="36">
        <v>50000</v>
      </c>
      <c r="F5" s="34">
        <v>1650001906</v>
      </c>
      <c r="G5" s="37">
        <v>45474</v>
      </c>
      <c r="H5" s="34" t="s">
        <v>135</v>
      </c>
      <c r="I5" s="39"/>
      <c r="J5" s="34"/>
      <c r="K5" s="36"/>
      <c r="L5" s="39"/>
      <c r="M5" s="39"/>
      <c r="N5" s="34"/>
      <c r="O5" s="39"/>
    </row>
    <row r="6" customFormat="1" ht="33" customHeight="1" spans="1:15">
      <c r="A6" s="34"/>
      <c r="B6" s="35" t="s">
        <v>228</v>
      </c>
      <c r="C6" s="34" t="s">
        <v>229</v>
      </c>
      <c r="D6" s="34" t="s">
        <v>18</v>
      </c>
      <c r="E6" s="36">
        <v>20000</v>
      </c>
      <c r="F6" s="34">
        <v>1650002448</v>
      </c>
      <c r="G6" s="37">
        <v>45474</v>
      </c>
      <c r="H6" s="34" t="s">
        <v>135</v>
      </c>
      <c r="I6" s="39"/>
      <c r="J6" s="34"/>
      <c r="K6" s="36"/>
      <c r="L6" s="39"/>
      <c r="M6" s="39"/>
      <c r="N6" s="34"/>
      <c r="O6" s="39"/>
    </row>
    <row r="7" customFormat="1" ht="33" customHeight="1" spans="1:15">
      <c r="A7" s="34"/>
      <c r="B7" s="35" t="s">
        <v>231</v>
      </c>
      <c r="C7" s="34" t="s">
        <v>222</v>
      </c>
      <c r="D7" s="34" t="s">
        <v>18</v>
      </c>
      <c r="E7" s="36">
        <v>10000</v>
      </c>
      <c r="F7" s="34" t="s">
        <v>232</v>
      </c>
      <c r="G7" s="37">
        <v>45474</v>
      </c>
      <c r="H7" s="34" t="s">
        <v>61</v>
      </c>
      <c r="I7" s="39"/>
      <c r="J7" s="34"/>
      <c r="K7" s="36"/>
      <c r="L7" s="39"/>
      <c r="M7" s="39"/>
      <c r="N7" s="34"/>
      <c r="O7" s="39"/>
    </row>
    <row r="8" customFormat="1" ht="33" customHeight="1" spans="1:15">
      <c r="A8" s="34"/>
      <c r="B8" s="35" t="s">
        <v>233</v>
      </c>
      <c r="C8" s="34" t="s">
        <v>222</v>
      </c>
      <c r="D8" s="34" t="s">
        <v>18</v>
      </c>
      <c r="E8" s="36">
        <v>5000</v>
      </c>
      <c r="F8" s="34">
        <v>1650001897</v>
      </c>
      <c r="G8" s="37">
        <v>45474</v>
      </c>
      <c r="H8" s="34" t="s">
        <v>61</v>
      </c>
      <c r="I8" s="39"/>
      <c r="J8" s="34"/>
      <c r="K8" s="36"/>
      <c r="L8" s="39"/>
      <c r="M8" s="39"/>
      <c r="N8" s="34"/>
      <c r="O8" s="39"/>
    </row>
    <row r="9" customFormat="1" ht="33" customHeight="1" spans="1:15">
      <c r="A9" s="34"/>
      <c r="B9" s="35" t="s">
        <v>234</v>
      </c>
      <c r="C9" s="34" t="s">
        <v>222</v>
      </c>
      <c r="D9" s="34" t="s">
        <v>18</v>
      </c>
      <c r="E9" s="36">
        <v>3000</v>
      </c>
      <c r="F9" s="34">
        <v>1650001900</v>
      </c>
      <c r="G9" s="37">
        <v>45474</v>
      </c>
      <c r="H9" s="34" t="s">
        <v>61</v>
      </c>
      <c r="I9" s="39"/>
      <c r="J9" s="34"/>
      <c r="K9" s="36"/>
      <c r="L9" s="39"/>
      <c r="M9" s="39"/>
      <c r="N9" s="34"/>
      <c r="O9" s="39"/>
    </row>
    <row r="10" customFormat="1" ht="33" customHeight="1" spans="1:15">
      <c r="A10" s="34"/>
      <c r="B10" s="35" t="s">
        <v>235</v>
      </c>
      <c r="C10" s="34" t="s">
        <v>236</v>
      </c>
      <c r="D10" s="34" t="s">
        <v>18</v>
      </c>
      <c r="E10" s="36">
        <v>20000</v>
      </c>
      <c r="F10" s="34">
        <v>1650001901</v>
      </c>
      <c r="G10" s="37">
        <v>45474</v>
      </c>
      <c r="H10" s="34" t="s">
        <v>135</v>
      </c>
      <c r="I10" s="39"/>
      <c r="J10" s="34"/>
      <c r="K10" s="36"/>
      <c r="L10" s="39"/>
      <c r="M10" s="39"/>
      <c r="N10" s="34"/>
      <c r="O10" s="39"/>
    </row>
    <row r="11" customFormat="1" ht="33" customHeight="1" spans="1:15">
      <c r="A11" s="34"/>
      <c r="B11" s="35" t="s">
        <v>238</v>
      </c>
      <c r="C11" s="34" t="s">
        <v>239</v>
      </c>
      <c r="D11" s="34" t="s">
        <v>18</v>
      </c>
      <c r="E11" s="36">
        <v>10000</v>
      </c>
      <c r="F11" s="34">
        <v>1650001902</v>
      </c>
      <c r="G11" s="37">
        <v>45474</v>
      </c>
      <c r="H11" s="34" t="s">
        <v>22</v>
      </c>
      <c r="I11" s="39"/>
      <c r="J11" s="34"/>
      <c r="K11" s="36"/>
      <c r="L11" s="39"/>
      <c r="M11" s="39"/>
      <c r="N11" s="34"/>
      <c r="O11" s="39"/>
    </row>
    <row r="12" customFormat="1" ht="33" customHeight="1" spans="1:15">
      <c r="A12" s="34"/>
      <c r="B12" s="35" t="s">
        <v>238</v>
      </c>
      <c r="C12" s="34" t="s">
        <v>240</v>
      </c>
      <c r="D12" s="34" t="s">
        <v>18</v>
      </c>
      <c r="E12" s="36">
        <v>10000</v>
      </c>
      <c r="F12" s="34">
        <v>1650001903</v>
      </c>
      <c r="G12" s="37">
        <v>45474</v>
      </c>
      <c r="H12" s="34" t="s">
        <v>135</v>
      </c>
      <c r="I12" s="39"/>
      <c r="J12" s="34"/>
      <c r="K12" s="36"/>
      <c r="L12" s="39"/>
      <c r="M12" s="39"/>
      <c r="N12" s="34"/>
      <c r="O12" s="39"/>
    </row>
    <row r="13" customFormat="1" ht="33" customHeight="1" spans="1:15">
      <c r="A13" s="34"/>
      <c r="B13" s="35" t="s">
        <v>241</v>
      </c>
      <c r="C13" s="34" t="s">
        <v>242</v>
      </c>
      <c r="D13" s="34" t="s">
        <v>18</v>
      </c>
      <c r="E13" s="36">
        <v>20000</v>
      </c>
      <c r="F13" s="34">
        <v>1650001904</v>
      </c>
      <c r="G13" s="37">
        <v>45474</v>
      </c>
      <c r="H13" s="34" t="s">
        <v>22</v>
      </c>
      <c r="I13" s="39"/>
      <c r="J13" s="34"/>
      <c r="K13" s="36"/>
      <c r="L13" s="39"/>
      <c r="M13" s="39"/>
      <c r="N13" s="34"/>
      <c r="O13" s="39"/>
    </row>
    <row r="14" customFormat="1" ht="33" customHeight="1" spans="1:15">
      <c r="A14" s="34"/>
      <c r="B14" s="35" t="s">
        <v>245</v>
      </c>
      <c r="C14" s="34" t="s">
        <v>222</v>
      </c>
      <c r="D14" s="34" t="s">
        <v>18</v>
      </c>
      <c r="E14" s="36">
        <v>2000</v>
      </c>
      <c r="F14" s="34">
        <v>1650002457</v>
      </c>
      <c r="G14" s="37">
        <v>45474</v>
      </c>
      <c r="H14" s="34" t="s">
        <v>61</v>
      </c>
      <c r="I14" s="39"/>
      <c r="J14" s="34"/>
      <c r="K14" s="36"/>
      <c r="L14" s="39"/>
      <c r="M14" s="39"/>
      <c r="N14" s="34"/>
      <c r="O14" s="39"/>
    </row>
    <row r="15" customFormat="1" ht="33" customHeight="1" spans="1:15">
      <c r="A15" s="34"/>
      <c r="B15" s="35" t="s">
        <v>246</v>
      </c>
      <c r="C15" s="34" t="s">
        <v>247</v>
      </c>
      <c r="D15" s="34" t="s">
        <v>18</v>
      </c>
      <c r="E15" s="36">
        <v>300</v>
      </c>
      <c r="F15" s="34">
        <v>1650002450</v>
      </c>
      <c r="G15" s="37">
        <v>45474</v>
      </c>
      <c r="H15" s="34" t="s">
        <v>61</v>
      </c>
      <c r="I15" s="39"/>
      <c r="J15" s="34"/>
      <c r="K15" s="36"/>
      <c r="L15" s="39"/>
      <c r="M15" s="39"/>
      <c r="N15" s="34"/>
      <c r="O15" s="39"/>
    </row>
    <row r="16" customFormat="1" ht="33" customHeight="1" spans="1:15">
      <c r="A16" s="34"/>
      <c r="B16" s="35" t="s">
        <v>250</v>
      </c>
      <c r="C16" s="34" t="s">
        <v>251</v>
      </c>
      <c r="D16" s="34" t="s">
        <v>18</v>
      </c>
      <c r="E16" s="36">
        <v>5000</v>
      </c>
      <c r="F16" s="34">
        <v>1650001910</v>
      </c>
      <c r="G16" s="37">
        <v>45474</v>
      </c>
      <c r="H16" s="34" t="s">
        <v>135</v>
      </c>
      <c r="I16" s="39"/>
      <c r="J16" s="34"/>
      <c r="K16" s="36"/>
      <c r="L16" s="39"/>
      <c r="M16" s="39"/>
      <c r="N16" s="34"/>
      <c r="O16" s="39"/>
    </row>
    <row r="17" customFormat="1" ht="33" customHeight="1" spans="1:15">
      <c r="A17" s="34"/>
      <c r="B17" s="35" t="s">
        <v>252</v>
      </c>
      <c r="C17" s="34" t="s">
        <v>251</v>
      </c>
      <c r="D17" s="34" t="s">
        <v>18</v>
      </c>
      <c r="E17" s="36">
        <v>5000</v>
      </c>
      <c r="F17" s="34">
        <v>1650001911</v>
      </c>
      <c r="G17" s="37">
        <v>45474</v>
      </c>
      <c r="H17" s="34" t="s">
        <v>135</v>
      </c>
      <c r="I17" s="39"/>
      <c r="J17" s="34"/>
      <c r="K17" s="36"/>
      <c r="L17" s="39"/>
      <c r="M17" s="39"/>
      <c r="N17" s="34"/>
      <c r="O17" s="39"/>
    </row>
    <row r="18" customFormat="1" ht="33" customHeight="1" spans="1:15">
      <c r="A18" s="34"/>
      <c r="B18" s="35" t="s">
        <v>253</v>
      </c>
      <c r="C18" s="34" t="s">
        <v>254</v>
      </c>
      <c r="D18" s="34" t="s">
        <v>18</v>
      </c>
      <c r="E18" s="36">
        <v>57500</v>
      </c>
      <c r="F18" s="34">
        <v>1650001913</v>
      </c>
      <c r="G18" s="37">
        <v>45474</v>
      </c>
      <c r="H18" s="34" t="s">
        <v>135</v>
      </c>
      <c r="I18" s="39"/>
      <c r="J18" s="34"/>
      <c r="K18" s="36"/>
      <c r="L18" s="39"/>
      <c r="M18" s="39"/>
      <c r="N18" s="34"/>
      <c r="O18" s="39"/>
    </row>
    <row r="19" customFormat="1" ht="33" customHeight="1" spans="1:15">
      <c r="A19" s="34"/>
      <c r="B19" s="35" t="s">
        <v>393</v>
      </c>
      <c r="C19" s="34" t="s">
        <v>378</v>
      </c>
      <c r="D19" s="34" t="s">
        <v>18</v>
      </c>
      <c r="E19" s="36">
        <v>10000</v>
      </c>
      <c r="F19" s="34">
        <v>1650001920</v>
      </c>
      <c r="G19" s="37">
        <v>45474</v>
      </c>
      <c r="H19" s="34" t="s">
        <v>110</v>
      </c>
      <c r="I19" s="39"/>
      <c r="J19" s="34"/>
      <c r="K19" s="36"/>
      <c r="L19" s="39"/>
      <c r="M19" s="39"/>
      <c r="N19" s="34"/>
      <c r="O19" s="39"/>
    </row>
    <row r="20" customFormat="1" ht="33" customHeight="1" spans="1:15">
      <c r="A20" s="34"/>
      <c r="B20" s="35" t="s">
        <v>255</v>
      </c>
      <c r="C20" s="34" t="s">
        <v>167</v>
      </c>
      <c r="D20" s="34" t="s">
        <v>18</v>
      </c>
      <c r="E20" s="36">
        <v>3000</v>
      </c>
      <c r="F20" s="34">
        <v>1650002522</v>
      </c>
      <c r="G20" s="37">
        <v>45474</v>
      </c>
      <c r="H20" s="34" t="s">
        <v>22</v>
      </c>
      <c r="I20" s="39"/>
      <c r="J20" s="34"/>
      <c r="K20" s="36"/>
      <c r="L20" s="39"/>
      <c r="M20" s="39"/>
      <c r="N20" s="34"/>
      <c r="O20" s="39"/>
    </row>
    <row r="21" customFormat="1" ht="33" customHeight="1" spans="1:15">
      <c r="A21" s="34"/>
      <c r="B21" s="35" t="s">
        <v>258</v>
      </c>
      <c r="C21" s="34" t="s">
        <v>165</v>
      </c>
      <c r="D21" s="34" t="s">
        <v>18</v>
      </c>
      <c r="E21" s="36">
        <v>1900</v>
      </c>
      <c r="F21" s="34">
        <v>1650002454</v>
      </c>
      <c r="G21" s="37">
        <v>45474</v>
      </c>
      <c r="H21" s="34" t="s">
        <v>22</v>
      </c>
      <c r="I21" s="39"/>
      <c r="J21" s="34"/>
      <c r="K21" s="36"/>
      <c r="L21" s="39"/>
      <c r="M21" s="39"/>
      <c r="N21" s="34"/>
      <c r="O21" s="39"/>
    </row>
    <row r="22" customFormat="1" ht="33" customHeight="1" spans="1:15">
      <c r="A22" s="34"/>
      <c r="B22" s="35" t="s">
        <v>259</v>
      </c>
      <c r="C22" s="34" t="s">
        <v>260</v>
      </c>
      <c r="D22" s="34" t="s">
        <v>18</v>
      </c>
      <c r="E22" s="36">
        <v>4000</v>
      </c>
      <c r="F22" s="34">
        <v>1650001909</v>
      </c>
      <c r="G22" s="37">
        <v>45474</v>
      </c>
      <c r="H22" s="34" t="s">
        <v>22</v>
      </c>
      <c r="I22" s="39"/>
      <c r="J22" s="34"/>
      <c r="K22" s="36"/>
      <c r="L22" s="39"/>
      <c r="M22" s="39"/>
      <c r="N22" s="34"/>
      <c r="O22" s="39"/>
    </row>
    <row r="23" customFormat="1" ht="33" customHeight="1" spans="1:15">
      <c r="A23" s="34"/>
      <c r="B23" s="35" t="s">
        <v>261</v>
      </c>
      <c r="C23" s="34" t="s">
        <v>262</v>
      </c>
      <c r="D23" s="34" t="s">
        <v>18</v>
      </c>
      <c r="E23" s="36">
        <v>10000</v>
      </c>
      <c r="F23" s="34">
        <v>1650001924</v>
      </c>
      <c r="G23" s="37">
        <v>45474</v>
      </c>
      <c r="H23" s="34" t="s">
        <v>263</v>
      </c>
      <c r="I23" s="39"/>
      <c r="J23" s="34"/>
      <c r="K23" s="36"/>
      <c r="L23" s="39"/>
      <c r="M23" s="39"/>
      <c r="N23" s="34"/>
      <c r="O23" s="39"/>
    </row>
    <row r="24" customFormat="1" ht="33" customHeight="1" spans="1:15">
      <c r="A24" s="34"/>
      <c r="B24" s="35" t="s">
        <v>265</v>
      </c>
      <c r="C24" s="34" t="s">
        <v>266</v>
      </c>
      <c r="D24" s="34" t="s">
        <v>18</v>
      </c>
      <c r="E24" s="36">
        <v>5000</v>
      </c>
      <c r="F24" s="34">
        <v>1650002455</v>
      </c>
      <c r="G24" s="37">
        <v>45474</v>
      </c>
      <c r="H24" s="34" t="s">
        <v>61</v>
      </c>
      <c r="I24" s="39"/>
      <c r="J24" s="34"/>
      <c r="K24" s="36"/>
      <c r="L24" s="39"/>
      <c r="M24" s="39"/>
      <c r="N24" s="34"/>
      <c r="O24" s="39"/>
    </row>
    <row r="25" customFormat="1" ht="33" customHeight="1" spans="1:15">
      <c r="A25" s="34"/>
      <c r="B25" s="35" t="s">
        <v>267</v>
      </c>
      <c r="C25" s="34" t="s">
        <v>268</v>
      </c>
      <c r="D25" s="34" t="s">
        <v>18</v>
      </c>
      <c r="E25" s="36">
        <v>5000</v>
      </c>
      <c r="F25" s="34">
        <v>1650001912</v>
      </c>
      <c r="G25" s="37">
        <v>45474</v>
      </c>
      <c r="H25" s="34" t="s">
        <v>110</v>
      </c>
      <c r="I25" s="39"/>
      <c r="J25" s="34"/>
      <c r="K25" s="36"/>
      <c r="L25" s="39"/>
      <c r="M25" s="39"/>
      <c r="N25" s="34"/>
      <c r="O25" s="39"/>
    </row>
    <row r="26" customFormat="1" ht="33" customHeight="1" spans="1:15">
      <c r="A26" s="34"/>
      <c r="B26" s="35" t="s">
        <v>245</v>
      </c>
      <c r="C26" s="34" t="s">
        <v>271</v>
      </c>
      <c r="D26" s="34" t="s">
        <v>18</v>
      </c>
      <c r="E26" s="36">
        <v>2000</v>
      </c>
      <c r="F26" s="34">
        <v>1650001934</v>
      </c>
      <c r="G26" s="37">
        <v>45474</v>
      </c>
      <c r="H26" s="34" t="s">
        <v>22</v>
      </c>
      <c r="I26" s="39"/>
      <c r="J26" s="34"/>
      <c r="K26" s="36"/>
      <c r="L26" s="39"/>
      <c r="M26" s="39"/>
      <c r="N26" s="34"/>
      <c r="O26" s="39"/>
    </row>
    <row r="27" customFormat="1" ht="33" customHeight="1" spans="1:15">
      <c r="A27" s="34"/>
      <c r="B27" s="35" t="s">
        <v>272</v>
      </c>
      <c r="C27" s="34" t="s">
        <v>167</v>
      </c>
      <c r="D27" s="34" t="s">
        <v>18</v>
      </c>
      <c r="E27" s="36">
        <v>80000</v>
      </c>
      <c r="F27" s="34">
        <v>1650001914</v>
      </c>
      <c r="G27" s="37">
        <v>45475</v>
      </c>
      <c r="H27" s="34" t="s">
        <v>273</v>
      </c>
      <c r="I27" s="39"/>
      <c r="J27" s="34"/>
      <c r="K27" s="36"/>
      <c r="L27" s="39"/>
      <c r="M27" s="39"/>
      <c r="N27" s="34"/>
      <c r="O27" s="39"/>
    </row>
    <row r="28" customFormat="1" ht="33" customHeight="1" spans="1:15">
      <c r="A28" s="34"/>
      <c r="B28" s="35" t="s">
        <v>276</v>
      </c>
      <c r="C28" s="34" t="s">
        <v>277</v>
      </c>
      <c r="D28" s="34" t="s">
        <v>18</v>
      </c>
      <c r="E28" s="36">
        <v>20000</v>
      </c>
      <c r="F28" s="34">
        <v>1650002459</v>
      </c>
      <c r="G28" s="37">
        <v>45475</v>
      </c>
      <c r="H28" s="34" t="s">
        <v>263</v>
      </c>
      <c r="I28" s="39"/>
      <c r="J28" s="34"/>
      <c r="K28" s="36"/>
      <c r="L28" s="39"/>
      <c r="M28" s="39"/>
      <c r="N28" s="34"/>
      <c r="O28" s="39"/>
    </row>
    <row r="29" customFormat="1" ht="33" customHeight="1" spans="1:15">
      <c r="A29" s="34"/>
      <c r="B29" s="35" t="s">
        <v>278</v>
      </c>
      <c r="C29" s="34" t="s">
        <v>66</v>
      </c>
      <c r="D29" s="34" t="s">
        <v>18</v>
      </c>
      <c r="E29" s="36">
        <v>3500</v>
      </c>
      <c r="F29" s="34">
        <v>1650001944</v>
      </c>
      <c r="G29" s="37">
        <v>45475</v>
      </c>
      <c r="H29" s="34" t="s">
        <v>61</v>
      </c>
      <c r="I29" s="39"/>
      <c r="J29" s="34"/>
      <c r="K29" s="36"/>
      <c r="L29" s="39"/>
      <c r="M29" s="39"/>
      <c r="N29" s="34"/>
      <c r="O29" s="39"/>
    </row>
    <row r="30" customFormat="1" ht="33" customHeight="1" spans="1:16">
      <c r="A30" s="34"/>
      <c r="B30" s="35" t="s">
        <v>281</v>
      </c>
      <c r="C30" s="34" t="s">
        <v>66</v>
      </c>
      <c r="D30" s="34" t="s">
        <v>18</v>
      </c>
      <c r="E30" s="36">
        <v>3000</v>
      </c>
      <c r="F30" s="34">
        <v>1650001946</v>
      </c>
      <c r="G30" s="37">
        <v>45475</v>
      </c>
      <c r="H30" s="34" t="s">
        <v>61</v>
      </c>
      <c r="I30" s="39"/>
      <c r="J30" s="34"/>
      <c r="K30" s="36"/>
      <c r="L30" s="39"/>
      <c r="M30" s="39"/>
      <c r="N30" s="34"/>
      <c r="O30" s="39"/>
      <c r="P30">
        <v>126600</v>
      </c>
    </row>
    <row r="31" customFormat="1" ht="33" customHeight="1" spans="1:16">
      <c r="A31" s="34"/>
      <c r="B31" s="35" t="s">
        <v>282</v>
      </c>
      <c r="C31" s="34" t="s">
        <v>66</v>
      </c>
      <c r="D31" s="34" t="s">
        <v>18</v>
      </c>
      <c r="E31" s="36">
        <v>3000</v>
      </c>
      <c r="F31" s="34">
        <v>1650002211</v>
      </c>
      <c r="G31" s="37">
        <v>45475</v>
      </c>
      <c r="H31" s="34" t="s">
        <v>61</v>
      </c>
      <c r="I31" s="39"/>
      <c r="J31" s="34"/>
      <c r="K31" s="36"/>
      <c r="L31" s="39"/>
      <c r="M31" s="39"/>
      <c r="N31" s="34"/>
      <c r="O31" s="39"/>
      <c r="P31">
        <v>49500</v>
      </c>
    </row>
    <row r="32" customFormat="1" ht="33" customHeight="1" spans="1:15">
      <c r="A32" s="34"/>
      <c r="B32" s="35" t="s">
        <v>283</v>
      </c>
      <c r="C32" s="34" t="s">
        <v>66</v>
      </c>
      <c r="D32" s="34" t="s">
        <v>18</v>
      </c>
      <c r="E32" s="36">
        <v>30000</v>
      </c>
      <c r="F32" s="34">
        <v>1650001943</v>
      </c>
      <c r="G32" s="37">
        <v>45475</v>
      </c>
      <c r="H32" s="34" t="s">
        <v>61</v>
      </c>
      <c r="I32" s="39"/>
      <c r="J32" s="34"/>
      <c r="K32" s="36"/>
      <c r="L32" s="39"/>
      <c r="M32" s="39"/>
      <c r="N32" s="34"/>
      <c r="O32" s="39"/>
    </row>
    <row r="33" customFormat="1" ht="33" customHeight="1" spans="1:15">
      <c r="A33" s="34"/>
      <c r="B33" s="35" t="s">
        <v>284</v>
      </c>
      <c r="C33" s="34" t="s">
        <v>66</v>
      </c>
      <c r="D33" s="34" t="s">
        <v>18</v>
      </c>
      <c r="E33" s="36">
        <v>10000</v>
      </c>
      <c r="F33" s="34">
        <v>1650002217</v>
      </c>
      <c r="G33" s="37">
        <v>45475</v>
      </c>
      <c r="H33" s="34" t="s">
        <v>61</v>
      </c>
      <c r="I33" s="39"/>
      <c r="J33" s="34"/>
      <c r="K33" s="36"/>
      <c r="L33" s="39"/>
      <c r="M33" s="39"/>
      <c r="N33" s="34"/>
      <c r="O33" s="39"/>
    </row>
    <row r="34" customFormat="1" ht="33" customHeight="1" spans="1:15">
      <c r="A34" s="34"/>
      <c r="B34" s="35" t="s">
        <v>286</v>
      </c>
      <c r="C34" s="34" t="s">
        <v>287</v>
      </c>
      <c r="D34" s="34" t="s">
        <v>18</v>
      </c>
      <c r="E34" s="36">
        <v>20000</v>
      </c>
      <c r="F34" s="34">
        <v>1650001915</v>
      </c>
      <c r="G34" s="37">
        <v>45475</v>
      </c>
      <c r="H34" s="34" t="s">
        <v>135</v>
      </c>
      <c r="I34" s="39"/>
      <c r="J34" s="34"/>
      <c r="K34" s="36"/>
      <c r="L34" s="39"/>
      <c r="M34" s="39"/>
      <c r="N34" s="34"/>
      <c r="O34" s="39"/>
    </row>
    <row r="35" customFormat="1" ht="33" customHeight="1" spans="1:15">
      <c r="A35" s="34"/>
      <c r="B35" s="35" t="s">
        <v>288</v>
      </c>
      <c r="C35" s="34" t="s">
        <v>289</v>
      </c>
      <c r="D35" s="34" t="s">
        <v>18</v>
      </c>
      <c r="E35" s="36">
        <v>30000</v>
      </c>
      <c r="F35" s="34">
        <v>1650002462</v>
      </c>
      <c r="G35" s="37">
        <v>45475</v>
      </c>
      <c r="H35" s="34" t="s">
        <v>19</v>
      </c>
      <c r="I35" s="39"/>
      <c r="J35" s="34"/>
      <c r="K35" s="36"/>
      <c r="L35" s="39"/>
      <c r="M35" s="39"/>
      <c r="N35" s="34"/>
      <c r="O35" s="39"/>
    </row>
    <row r="36" customFormat="1" ht="33" customHeight="1" spans="1:15">
      <c r="A36" s="34"/>
      <c r="B36" s="35" t="s">
        <v>290</v>
      </c>
      <c r="C36" s="34" t="s">
        <v>291</v>
      </c>
      <c r="D36" s="34" t="s">
        <v>18</v>
      </c>
      <c r="E36" s="36">
        <v>1000</v>
      </c>
      <c r="F36" s="34">
        <v>1650002464</v>
      </c>
      <c r="G36" s="37">
        <v>45475</v>
      </c>
      <c r="H36" s="34" t="s">
        <v>135</v>
      </c>
      <c r="I36" s="39"/>
      <c r="J36" s="34"/>
      <c r="K36" s="36"/>
      <c r="L36" s="39"/>
      <c r="M36" s="39"/>
      <c r="N36" s="34"/>
      <c r="O36" s="39"/>
    </row>
    <row r="37" customFormat="1" ht="33" customHeight="1" spans="1:15">
      <c r="A37" s="34"/>
      <c r="B37" s="35" t="s">
        <v>294</v>
      </c>
      <c r="C37" s="34" t="s">
        <v>295</v>
      </c>
      <c r="D37" s="34" t="s">
        <v>18</v>
      </c>
      <c r="E37" s="36">
        <v>500</v>
      </c>
      <c r="F37" s="34">
        <v>1650002467</v>
      </c>
      <c r="G37" s="37">
        <v>45475</v>
      </c>
      <c r="H37" s="34" t="s">
        <v>22</v>
      </c>
      <c r="I37" s="39"/>
      <c r="J37" s="34"/>
      <c r="K37" s="36"/>
      <c r="L37" s="39"/>
      <c r="M37" s="39"/>
      <c r="N37" s="34"/>
      <c r="O37" s="39"/>
    </row>
    <row r="38" customFormat="1" ht="33" customHeight="1" spans="1:15">
      <c r="A38" s="34"/>
      <c r="B38" s="35" t="s">
        <v>296</v>
      </c>
      <c r="C38" s="34" t="s">
        <v>66</v>
      </c>
      <c r="D38" s="34" t="s">
        <v>18</v>
      </c>
      <c r="E38" s="36">
        <v>20000</v>
      </c>
      <c r="F38" s="34">
        <v>1650002231</v>
      </c>
      <c r="G38" s="37">
        <v>45475</v>
      </c>
      <c r="H38" s="34" t="s">
        <v>135</v>
      </c>
      <c r="I38" s="39"/>
      <c r="J38" s="34"/>
      <c r="K38" s="36"/>
      <c r="L38" s="39"/>
      <c r="M38" s="39"/>
      <c r="N38" s="34"/>
      <c r="O38" s="39"/>
    </row>
    <row r="39" customFormat="1" ht="33" customHeight="1" spans="1:15">
      <c r="A39" s="34"/>
      <c r="B39" s="35" t="s">
        <v>297</v>
      </c>
      <c r="C39" s="34" t="s">
        <v>66</v>
      </c>
      <c r="D39" s="34" t="s">
        <v>18</v>
      </c>
      <c r="E39" s="36">
        <v>5200</v>
      </c>
      <c r="F39" s="34">
        <v>1650002232</v>
      </c>
      <c r="G39" s="37">
        <v>45475</v>
      </c>
      <c r="H39" s="34" t="s">
        <v>135</v>
      </c>
      <c r="I39" s="39"/>
      <c r="J39" s="34"/>
      <c r="K39" s="36"/>
      <c r="L39" s="39"/>
      <c r="M39" s="39"/>
      <c r="N39" s="34"/>
      <c r="O39" s="39"/>
    </row>
    <row r="40" customFormat="1" ht="33" customHeight="1" spans="1:15">
      <c r="A40" s="34"/>
      <c r="B40" s="35" t="s">
        <v>298</v>
      </c>
      <c r="C40" s="34" t="s">
        <v>66</v>
      </c>
      <c r="D40" s="34" t="s">
        <v>18</v>
      </c>
      <c r="E40" s="36">
        <v>10000</v>
      </c>
      <c r="F40" s="34">
        <v>1650002233</v>
      </c>
      <c r="G40" s="37">
        <v>45475</v>
      </c>
      <c r="H40" s="34" t="s">
        <v>135</v>
      </c>
      <c r="I40" s="39"/>
      <c r="J40" s="34"/>
      <c r="K40" s="36"/>
      <c r="L40" s="39"/>
      <c r="M40" s="39"/>
      <c r="N40" s="34"/>
      <c r="O40" s="39"/>
    </row>
    <row r="41" customFormat="1" ht="33" customHeight="1" spans="1:15">
      <c r="A41" s="34"/>
      <c r="B41" s="35" t="s">
        <v>299</v>
      </c>
      <c r="C41" s="34" t="s">
        <v>66</v>
      </c>
      <c r="D41" s="34" t="s">
        <v>18</v>
      </c>
      <c r="E41" s="36">
        <v>10000</v>
      </c>
      <c r="F41" s="34">
        <v>1650002234</v>
      </c>
      <c r="G41" s="37">
        <v>45475</v>
      </c>
      <c r="H41" s="34" t="s">
        <v>135</v>
      </c>
      <c r="I41" s="39"/>
      <c r="J41" s="34"/>
      <c r="K41" s="36"/>
      <c r="L41" s="39"/>
      <c r="M41" s="39"/>
      <c r="N41" s="34"/>
      <c r="O41" s="39"/>
    </row>
    <row r="42" customFormat="1" ht="33" customHeight="1" spans="1:15">
      <c r="A42" s="34"/>
      <c r="B42" s="35" t="s">
        <v>300</v>
      </c>
      <c r="C42" s="34" t="s">
        <v>66</v>
      </c>
      <c r="D42" s="34" t="s">
        <v>18</v>
      </c>
      <c r="E42" s="36">
        <v>5000</v>
      </c>
      <c r="F42" s="34">
        <v>1650002235</v>
      </c>
      <c r="G42" s="37">
        <v>45475</v>
      </c>
      <c r="H42" s="34" t="s">
        <v>135</v>
      </c>
      <c r="I42" s="39"/>
      <c r="J42" s="34"/>
      <c r="K42" s="36"/>
      <c r="L42" s="39"/>
      <c r="M42" s="39"/>
      <c r="N42" s="34"/>
      <c r="O42" s="39"/>
    </row>
    <row r="43" customFormat="1" ht="33" customHeight="1" spans="1:15">
      <c r="A43" s="34"/>
      <c r="B43" s="35" t="s">
        <v>301</v>
      </c>
      <c r="C43" s="34" t="s">
        <v>66</v>
      </c>
      <c r="D43" s="34" t="s">
        <v>18</v>
      </c>
      <c r="E43" s="36">
        <v>9000</v>
      </c>
      <c r="F43" s="34">
        <v>1650002236</v>
      </c>
      <c r="G43" s="37">
        <v>45475</v>
      </c>
      <c r="H43" s="34" t="s">
        <v>135</v>
      </c>
      <c r="I43" s="39"/>
      <c r="J43" s="34"/>
      <c r="K43" s="36"/>
      <c r="L43" s="39"/>
      <c r="M43" s="39"/>
      <c r="N43" s="34"/>
      <c r="O43" s="39"/>
    </row>
    <row r="44" customFormat="1" ht="33" customHeight="1" spans="1:15">
      <c r="A44" s="34"/>
      <c r="B44" s="35" t="s">
        <v>302</v>
      </c>
      <c r="C44" s="34" t="s">
        <v>66</v>
      </c>
      <c r="D44" s="34" t="s">
        <v>18</v>
      </c>
      <c r="E44" s="36">
        <v>12000</v>
      </c>
      <c r="F44" s="34">
        <v>1650002237</v>
      </c>
      <c r="G44" s="37">
        <v>45475</v>
      </c>
      <c r="H44" s="34" t="s">
        <v>135</v>
      </c>
      <c r="I44" s="39"/>
      <c r="J44" s="34"/>
      <c r="K44" s="36"/>
      <c r="L44" s="39"/>
      <c r="M44" s="39"/>
      <c r="N44" s="34"/>
      <c r="O44" s="39"/>
    </row>
    <row r="45" customFormat="1" ht="33" customHeight="1" spans="1:15">
      <c r="A45" s="34"/>
      <c r="B45" s="35" t="s">
        <v>303</v>
      </c>
      <c r="C45" s="34" t="s">
        <v>66</v>
      </c>
      <c r="D45" s="34" t="s">
        <v>18</v>
      </c>
      <c r="E45" s="36">
        <v>10000</v>
      </c>
      <c r="F45" s="34">
        <v>1650002238</v>
      </c>
      <c r="G45" s="37">
        <v>45475</v>
      </c>
      <c r="H45" s="34" t="s">
        <v>135</v>
      </c>
      <c r="I45" s="39"/>
      <c r="J45" s="34"/>
      <c r="K45" s="36"/>
      <c r="L45" s="39"/>
      <c r="M45" s="39"/>
      <c r="N45" s="34"/>
      <c r="O45" s="39"/>
    </row>
    <row r="46" customFormat="1" ht="33" customHeight="1" spans="1:15">
      <c r="A46" s="34"/>
      <c r="B46" s="35" t="s">
        <v>304</v>
      </c>
      <c r="C46" s="34" t="s">
        <v>66</v>
      </c>
      <c r="D46" s="34" t="s">
        <v>18</v>
      </c>
      <c r="E46" s="36">
        <v>16000</v>
      </c>
      <c r="F46" s="34">
        <v>1650002239</v>
      </c>
      <c r="G46" s="37">
        <v>45475</v>
      </c>
      <c r="H46" s="34" t="s">
        <v>135</v>
      </c>
      <c r="I46" s="39"/>
      <c r="J46" s="34"/>
      <c r="K46" s="36"/>
      <c r="L46" s="39"/>
      <c r="M46" s="39"/>
      <c r="N46" s="34"/>
      <c r="O46" s="39"/>
    </row>
    <row r="47" customFormat="1" ht="33" customHeight="1" spans="1:15">
      <c r="A47" s="34"/>
      <c r="B47" s="35" t="s">
        <v>305</v>
      </c>
      <c r="C47" s="34" t="s">
        <v>66</v>
      </c>
      <c r="D47" s="34" t="s">
        <v>18</v>
      </c>
      <c r="E47" s="36">
        <v>3000</v>
      </c>
      <c r="F47" s="34">
        <v>1650002240</v>
      </c>
      <c r="G47" s="37">
        <v>45475</v>
      </c>
      <c r="H47" s="34" t="s">
        <v>135</v>
      </c>
      <c r="I47" s="39"/>
      <c r="J47" s="34"/>
      <c r="K47" s="36"/>
      <c r="L47" s="39"/>
      <c r="M47" s="39"/>
      <c r="N47" s="34"/>
      <c r="O47" s="39"/>
    </row>
    <row r="48" customFormat="1" ht="33" customHeight="1" spans="1:15">
      <c r="A48" s="34"/>
      <c r="B48" s="35" t="s">
        <v>306</v>
      </c>
      <c r="C48" s="34" t="s">
        <v>66</v>
      </c>
      <c r="D48" s="34" t="s">
        <v>18</v>
      </c>
      <c r="E48" s="36">
        <v>2000</v>
      </c>
      <c r="F48" s="34">
        <v>1650002241</v>
      </c>
      <c r="G48" s="37">
        <v>45475</v>
      </c>
      <c r="H48" s="34" t="s">
        <v>135</v>
      </c>
      <c r="I48" s="39"/>
      <c r="J48" s="34"/>
      <c r="K48" s="36"/>
      <c r="L48" s="39"/>
      <c r="M48" s="39"/>
      <c r="N48" s="34"/>
      <c r="O48" s="39"/>
    </row>
    <row r="49" customFormat="1" ht="33" customHeight="1" spans="1:15">
      <c r="A49" s="34"/>
      <c r="B49" s="35" t="s">
        <v>307</v>
      </c>
      <c r="C49" s="34" t="s">
        <v>66</v>
      </c>
      <c r="D49" s="34" t="s">
        <v>18</v>
      </c>
      <c r="E49" s="36">
        <v>6500</v>
      </c>
      <c r="F49" s="34">
        <v>1650002242</v>
      </c>
      <c r="G49" s="37">
        <v>45475</v>
      </c>
      <c r="H49" s="34" t="s">
        <v>135</v>
      </c>
      <c r="I49" s="39"/>
      <c r="J49" s="34"/>
      <c r="K49" s="36"/>
      <c r="L49" s="39"/>
      <c r="M49" s="39"/>
      <c r="N49" s="34"/>
      <c r="O49" s="39"/>
    </row>
    <row r="50" customFormat="1" ht="33" customHeight="1" spans="1:15">
      <c r="A50" s="34"/>
      <c r="B50" s="35" t="s">
        <v>308</v>
      </c>
      <c r="C50" s="34" t="s">
        <v>66</v>
      </c>
      <c r="D50" s="34" t="s">
        <v>18</v>
      </c>
      <c r="E50" s="36">
        <v>500</v>
      </c>
      <c r="F50" s="34">
        <v>1650002468</v>
      </c>
      <c r="G50" s="37">
        <v>45475</v>
      </c>
      <c r="H50" s="34" t="s">
        <v>22</v>
      </c>
      <c r="I50" s="39"/>
      <c r="J50" s="34"/>
      <c r="K50" s="36"/>
      <c r="L50" s="39"/>
      <c r="M50" s="39"/>
      <c r="N50" s="34"/>
      <c r="O50" s="39"/>
    </row>
    <row r="51" customFormat="1" ht="33" customHeight="1" spans="1:15">
      <c r="A51" s="34"/>
      <c r="B51" s="35" t="s">
        <v>309</v>
      </c>
      <c r="C51" s="34" t="s">
        <v>310</v>
      </c>
      <c r="D51" s="34" t="s">
        <v>18</v>
      </c>
      <c r="E51" s="36">
        <v>500</v>
      </c>
      <c r="F51" s="34">
        <v>1650002469</v>
      </c>
      <c r="G51" s="37">
        <v>45475</v>
      </c>
      <c r="H51" s="34" t="s">
        <v>22</v>
      </c>
      <c r="I51" s="39"/>
      <c r="J51" s="34"/>
      <c r="K51" s="36"/>
      <c r="L51" s="39"/>
      <c r="M51" s="39"/>
      <c r="N51" s="34"/>
      <c r="O51" s="39"/>
    </row>
    <row r="52" customFormat="1" ht="33" customHeight="1" spans="1:15">
      <c r="A52" s="34"/>
      <c r="B52" s="35" t="s">
        <v>267</v>
      </c>
      <c r="C52" s="34" t="s">
        <v>165</v>
      </c>
      <c r="D52" s="34" t="s">
        <v>18</v>
      </c>
      <c r="E52" s="36">
        <v>7400</v>
      </c>
      <c r="F52" s="34">
        <v>1650001917</v>
      </c>
      <c r="G52" s="37">
        <v>45475</v>
      </c>
      <c r="H52" s="34" t="s">
        <v>22</v>
      </c>
      <c r="I52" s="39"/>
      <c r="J52" s="34"/>
      <c r="K52" s="36"/>
      <c r="L52" s="39"/>
      <c r="M52" s="39"/>
      <c r="N52" s="34"/>
      <c r="O52" s="39"/>
    </row>
    <row r="53" customFormat="1" ht="33" customHeight="1" spans="1:15">
      <c r="A53" s="34"/>
      <c r="B53" s="35" t="s">
        <v>311</v>
      </c>
      <c r="C53" s="34" t="s">
        <v>312</v>
      </c>
      <c r="D53" s="34" t="s">
        <v>18</v>
      </c>
      <c r="E53" s="36">
        <v>20000</v>
      </c>
      <c r="F53" s="34">
        <v>1650002471</v>
      </c>
      <c r="G53" s="37">
        <v>45475</v>
      </c>
      <c r="H53" s="34" t="s">
        <v>22</v>
      </c>
      <c r="I53" s="39"/>
      <c r="J53" s="34"/>
      <c r="K53" s="36"/>
      <c r="L53" s="39"/>
      <c r="M53" s="39"/>
      <c r="N53" s="34"/>
      <c r="O53" s="39"/>
    </row>
    <row r="54" customFormat="1" ht="33" customHeight="1" spans="1:15">
      <c r="A54" s="34"/>
      <c r="B54" s="35" t="s">
        <v>313</v>
      </c>
      <c r="C54" s="34" t="s">
        <v>314</v>
      </c>
      <c r="D54" s="34" t="s">
        <v>18</v>
      </c>
      <c r="E54" s="36">
        <v>500</v>
      </c>
      <c r="F54" s="34">
        <v>1650002473</v>
      </c>
      <c r="G54" s="37">
        <v>45475</v>
      </c>
      <c r="H54" s="34" t="s">
        <v>22</v>
      </c>
      <c r="I54" s="39"/>
      <c r="J54" s="34"/>
      <c r="K54" s="36"/>
      <c r="L54" s="39"/>
      <c r="M54" s="39"/>
      <c r="N54" s="34"/>
      <c r="O54" s="39"/>
    </row>
    <row r="55" customFormat="1" ht="33" customHeight="1" spans="1:15">
      <c r="A55" s="34"/>
      <c r="B55" s="38" t="s">
        <v>315</v>
      </c>
      <c r="C55" s="34" t="s">
        <v>316</v>
      </c>
      <c r="D55" s="34" t="s">
        <v>18</v>
      </c>
      <c r="E55" s="36">
        <v>22000</v>
      </c>
      <c r="F55" s="34">
        <v>1650001918</v>
      </c>
      <c r="G55" s="37">
        <v>45476</v>
      </c>
      <c r="H55" s="34" t="s">
        <v>22</v>
      </c>
      <c r="I55" s="39"/>
      <c r="J55" s="34"/>
      <c r="K55" s="36"/>
      <c r="L55" s="39"/>
      <c r="M55" s="39"/>
      <c r="N55" s="34"/>
      <c r="O55" s="39"/>
    </row>
    <row r="56" customFormat="1" ht="33" customHeight="1" spans="1:15">
      <c r="A56" s="34"/>
      <c r="B56" s="35" t="s">
        <v>317</v>
      </c>
      <c r="C56" s="34" t="s">
        <v>318</v>
      </c>
      <c r="D56" s="34" t="s">
        <v>18</v>
      </c>
      <c r="E56" s="36">
        <v>10000</v>
      </c>
      <c r="F56" s="34">
        <v>1650001919</v>
      </c>
      <c r="G56" s="37">
        <v>45476</v>
      </c>
      <c r="H56" s="34" t="s">
        <v>135</v>
      </c>
      <c r="I56" s="39"/>
      <c r="J56" s="34"/>
      <c r="K56" s="36"/>
      <c r="L56" s="39"/>
      <c r="M56" s="39"/>
      <c r="N56" s="34"/>
      <c r="O56" s="39"/>
    </row>
    <row r="57" customFormat="1" ht="33" customHeight="1" spans="1:15">
      <c r="A57" s="34"/>
      <c r="B57" s="35" t="s">
        <v>319</v>
      </c>
      <c r="C57" s="34" t="s">
        <v>320</v>
      </c>
      <c r="D57" s="34" t="s">
        <v>18</v>
      </c>
      <c r="E57" s="36">
        <v>20000</v>
      </c>
      <c r="F57" s="34">
        <v>1650002264</v>
      </c>
      <c r="G57" s="37">
        <v>45476</v>
      </c>
      <c r="H57" s="34" t="s">
        <v>263</v>
      </c>
      <c r="I57" s="39"/>
      <c r="J57" s="34"/>
      <c r="K57" s="36"/>
      <c r="L57" s="39"/>
      <c r="M57" s="39"/>
      <c r="N57" s="34"/>
      <c r="O57" s="39"/>
    </row>
    <row r="58" customFormat="1" ht="33" customHeight="1" spans="1:15">
      <c r="A58" s="34"/>
      <c r="B58" s="35" t="s">
        <v>319</v>
      </c>
      <c r="C58" s="34" t="s">
        <v>322</v>
      </c>
      <c r="D58" s="34" t="s">
        <v>18</v>
      </c>
      <c r="E58" s="36">
        <v>10000</v>
      </c>
      <c r="F58" s="34">
        <v>1650002265</v>
      </c>
      <c r="G58" s="37">
        <v>45476</v>
      </c>
      <c r="H58" s="34" t="s">
        <v>135</v>
      </c>
      <c r="I58" s="39"/>
      <c r="J58" s="34"/>
      <c r="K58" s="36"/>
      <c r="L58" s="39"/>
      <c r="M58" s="39"/>
      <c r="N58" s="34"/>
      <c r="O58" s="39"/>
    </row>
    <row r="59" customFormat="1" ht="33" customHeight="1" spans="1:15">
      <c r="A59" s="34"/>
      <c r="B59" s="35" t="s">
        <v>323</v>
      </c>
      <c r="C59" s="34" t="s">
        <v>664</v>
      </c>
      <c r="D59" s="34" t="s">
        <v>18</v>
      </c>
      <c r="E59" s="36">
        <v>100000</v>
      </c>
      <c r="F59" s="34">
        <v>1650001936</v>
      </c>
      <c r="G59" s="37">
        <v>45476</v>
      </c>
      <c r="H59" s="34" t="s">
        <v>135</v>
      </c>
      <c r="I59" s="39"/>
      <c r="J59" s="34"/>
      <c r="K59" s="36"/>
      <c r="L59" s="39"/>
      <c r="M59" s="39"/>
      <c r="N59" s="34"/>
      <c r="O59" s="39"/>
    </row>
    <row r="60" customFormat="1" ht="33" customHeight="1" spans="1:15">
      <c r="A60" s="34"/>
      <c r="B60" s="35" t="s">
        <v>324</v>
      </c>
      <c r="C60" s="34" t="s">
        <v>69</v>
      </c>
      <c r="D60" s="34" t="s">
        <v>18</v>
      </c>
      <c r="E60" s="36">
        <v>500</v>
      </c>
      <c r="F60" s="34">
        <v>1650001927</v>
      </c>
      <c r="G60" s="37">
        <v>45476</v>
      </c>
      <c r="H60" s="34" t="s">
        <v>22</v>
      </c>
      <c r="I60" s="39"/>
      <c r="J60" s="34"/>
      <c r="K60" s="36"/>
      <c r="L60" s="39"/>
      <c r="M60" s="39"/>
      <c r="N60" s="34"/>
      <c r="O60" s="39"/>
    </row>
    <row r="61" customFormat="1" ht="33" customHeight="1" spans="1:15">
      <c r="A61" s="34"/>
      <c r="B61" s="35" t="s">
        <v>326</v>
      </c>
      <c r="C61" s="34" t="s">
        <v>327</v>
      </c>
      <c r="D61" s="34" t="s">
        <v>18</v>
      </c>
      <c r="E61" s="36">
        <v>20000</v>
      </c>
      <c r="F61" s="34">
        <v>1650001935</v>
      </c>
      <c r="G61" s="37">
        <v>45477</v>
      </c>
      <c r="H61" s="34" t="s">
        <v>22</v>
      </c>
      <c r="I61" s="39"/>
      <c r="J61" s="34"/>
      <c r="K61" s="36"/>
      <c r="L61" s="39"/>
      <c r="M61" s="39"/>
      <c r="N61" s="34"/>
      <c r="O61" s="39"/>
    </row>
    <row r="62" customFormat="1" ht="33" customHeight="1" spans="1:15">
      <c r="A62" s="34"/>
      <c r="B62" s="35" t="s">
        <v>328</v>
      </c>
      <c r="C62" s="34" t="s">
        <v>167</v>
      </c>
      <c r="D62" s="34" t="s">
        <v>18</v>
      </c>
      <c r="E62" s="36">
        <v>22000</v>
      </c>
      <c r="F62" s="34">
        <v>1650002476</v>
      </c>
      <c r="G62" s="37">
        <v>45477</v>
      </c>
      <c r="H62" s="34" t="s">
        <v>61</v>
      </c>
      <c r="I62" s="39"/>
      <c r="J62" s="34"/>
      <c r="K62" s="36"/>
      <c r="L62" s="39"/>
      <c r="M62" s="39"/>
      <c r="N62" s="34"/>
      <c r="O62" s="39"/>
    </row>
    <row r="63" customFormat="1" ht="33" customHeight="1" spans="1:15">
      <c r="A63" s="34"/>
      <c r="B63" s="35" t="s">
        <v>329</v>
      </c>
      <c r="C63" s="34" t="s">
        <v>167</v>
      </c>
      <c r="D63" s="34" t="s">
        <v>18</v>
      </c>
      <c r="E63" s="36">
        <v>37000</v>
      </c>
      <c r="F63" s="34">
        <v>1650002523</v>
      </c>
      <c r="G63" s="37">
        <v>45477</v>
      </c>
      <c r="H63" s="34" t="s">
        <v>263</v>
      </c>
      <c r="I63" s="39"/>
      <c r="J63" s="34"/>
      <c r="K63" s="36"/>
      <c r="L63" s="39"/>
      <c r="M63" s="39"/>
      <c r="N63" s="34"/>
      <c r="O63" s="39"/>
    </row>
    <row r="64" customFormat="1" ht="33" customHeight="1" spans="1:15">
      <c r="A64" s="34"/>
      <c r="B64" s="35" t="s">
        <v>330</v>
      </c>
      <c r="C64" s="34" t="s">
        <v>331</v>
      </c>
      <c r="D64" s="34" t="s">
        <v>18</v>
      </c>
      <c r="E64" s="36">
        <v>8028.7</v>
      </c>
      <c r="F64" s="34">
        <v>1650002477</v>
      </c>
      <c r="G64" s="37">
        <v>45477</v>
      </c>
      <c r="H64" s="34" t="s">
        <v>61</v>
      </c>
      <c r="I64" s="39"/>
      <c r="J64" s="34"/>
      <c r="K64" s="36"/>
      <c r="L64" s="39"/>
      <c r="M64" s="39"/>
      <c r="N64" s="34"/>
      <c r="O64" s="39"/>
    </row>
    <row r="65" customFormat="1" ht="33" customHeight="1" spans="1:15">
      <c r="A65" s="34"/>
      <c r="B65" s="35" t="s">
        <v>332</v>
      </c>
      <c r="C65" s="34" t="s">
        <v>333</v>
      </c>
      <c r="D65" s="34" t="s">
        <v>18</v>
      </c>
      <c r="E65" s="36">
        <v>5000</v>
      </c>
      <c r="F65" s="34">
        <v>1650002255</v>
      </c>
      <c r="G65" s="37">
        <v>45477</v>
      </c>
      <c r="H65" s="34" t="s">
        <v>135</v>
      </c>
      <c r="I65" s="39"/>
      <c r="J65" s="34"/>
      <c r="K65" s="36"/>
      <c r="L65" s="39"/>
      <c r="M65" s="39"/>
      <c r="N65" s="34"/>
      <c r="O65" s="39"/>
    </row>
    <row r="66" customFormat="1" ht="33" customHeight="1" spans="1:15">
      <c r="A66" s="34"/>
      <c r="B66" s="35" t="s">
        <v>337</v>
      </c>
      <c r="C66" s="34" t="s">
        <v>295</v>
      </c>
      <c r="D66" s="34" t="s">
        <v>18</v>
      </c>
      <c r="E66" s="36">
        <v>1000</v>
      </c>
      <c r="F66" s="34">
        <v>1650002296</v>
      </c>
      <c r="G66" s="37">
        <v>45477</v>
      </c>
      <c r="H66" s="34" t="s">
        <v>22</v>
      </c>
      <c r="I66" s="39"/>
      <c r="J66" s="34"/>
      <c r="K66" s="36"/>
      <c r="L66" s="39"/>
      <c r="M66" s="39"/>
      <c r="N66" s="34"/>
      <c r="O66" s="39"/>
    </row>
    <row r="67" customFormat="1" ht="33" customHeight="1" spans="1:15">
      <c r="A67" s="34"/>
      <c r="B67" s="35" t="s">
        <v>340</v>
      </c>
      <c r="C67" s="34" t="s">
        <v>341</v>
      </c>
      <c r="D67" s="34" t="s">
        <v>18</v>
      </c>
      <c r="E67" s="36">
        <v>10000</v>
      </c>
      <c r="F67" s="34">
        <v>1650002479</v>
      </c>
      <c r="G67" s="37">
        <v>45477</v>
      </c>
      <c r="H67" s="34" t="s">
        <v>263</v>
      </c>
      <c r="I67" s="39"/>
      <c r="J67" s="34"/>
      <c r="K67" s="36"/>
      <c r="L67" s="39"/>
      <c r="M67" s="39"/>
      <c r="N67" s="34"/>
      <c r="O67" s="39"/>
    </row>
    <row r="68" customFormat="1" ht="33" customHeight="1" spans="1:15">
      <c r="A68" s="34"/>
      <c r="B68" s="35" t="s">
        <v>342</v>
      </c>
      <c r="C68" s="34" t="s">
        <v>341</v>
      </c>
      <c r="D68" s="34" t="s">
        <v>18</v>
      </c>
      <c r="E68" s="36">
        <v>10000</v>
      </c>
      <c r="F68" s="34">
        <v>1650002480</v>
      </c>
      <c r="G68" s="37">
        <v>45477</v>
      </c>
      <c r="H68" s="34" t="s">
        <v>263</v>
      </c>
      <c r="I68" s="39"/>
      <c r="J68" s="34"/>
      <c r="K68" s="36"/>
      <c r="L68" s="39"/>
      <c r="M68" s="39"/>
      <c r="N68" s="34"/>
      <c r="O68" s="39"/>
    </row>
    <row r="69" customFormat="1" ht="33" customHeight="1" spans="1:15">
      <c r="A69" s="34"/>
      <c r="B69" s="35" t="s">
        <v>343</v>
      </c>
      <c r="C69" s="34" t="s">
        <v>341</v>
      </c>
      <c r="D69" s="34" t="s">
        <v>18</v>
      </c>
      <c r="E69" s="36">
        <v>20000</v>
      </c>
      <c r="F69" s="34">
        <v>1650002481</v>
      </c>
      <c r="G69" s="37">
        <v>45477</v>
      </c>
      <c r="H69" s="34" t="s">
        <v>263</v>
      </c>
      <c r="I69" s="39"/>
      <c r="J69" s="34"/>
      <c r="K69" s="36"/>
      <c r="L69" s="39"/>
      <c r="M69" s="39"/>
      <c r="N69" s="34"/>
      <c r="O69" s="39"/>
    </row>
    <row r="70" customFormat="1" ht="33" customHeight="1" spans="1:15">
      <c r="A70" s="34"/>
      <c r="B70" s="35" t="s">
        <v>344</v>
      </c>
      <c r="C70" s="34" t="s">
        <v>341</v>
      </c>
      <c r="D70" s="34" t="s">
        <v>18</v>
      </c>
      <c r="E70" s="36">
        <v>10000</v>
      </c>
      <c r="F70" s="34">
        <v>1650002210</v>
      </c>
      <c r="G70" s="37">
        <v>45478</v>
      </c>
      <c r="H70" s="34" t="s">
        <v>263</v>
      </c>
      <c r="I70" s="39"/>
      <c r="J70" s="34"/>
      <c r="K70" s="36"/>
      <c r="L70" s="39"/>
      <c r="M70" s="39"/>
      <c r="N70" s="34"/>
      <c r="O70" s="39"/>
    </row>
    <row r="71" customFormat="1" ht="33" customHeight="1" spans="1:15">
      <c r="A71" s="34"/>
      <c r="B71" s="35" t="s">
        <v>345</v>
      </c>
      <c r="C71" s="34" t="s">
        <v>341</v>
      </c>
      <c r="D71" s="34" t="s">
        <v>18</v>
      </c>
      <c r="E71" s="36">
        <v>20000</v>
      </c>
      <c r="F71" s="34">
        <v>1650002263</v>
      </c>
      <c r="G71" s="37">
        <v>45478</v>
      </c>
      <c r="H71" s="34" t="s">
        <v>263</v>
      </c>
      <c r="I71" s="39"/>
      <c r="J71" s="34"/>
      <c r="K71" s="36"/>
      <c r="L71" s="39"/>
      <c r="M71" s="39"/>
      <c r="N71" s="34"/>
      <c r="O71" s="39"/>
    </row>
    <row r="72" customFormat="1" ht="33" customHeight="1" spans="1:15">
      <c r="A72" s="34"/>
      <c r="B72" s="35" t="s">
        <v>346</v>
      </c>
      <c r="C72" s="34" t="s">
        <v>341</v>
      </c>
      <c r="D72" s="34" t="s">
        <v>18</v>
      </c>
      <c r="E72" s="36">
        <v>30000</v>
      </c>
      <c r="F72" s="34">
        <v>1650002201</v>
      </c>
      <c r="G72" s="37">
        <v>45478</v>
      </c>
      <c r="H72" s="34" t="s">
        <v>263</v>
      </c>
      <c r="I72" s="39"/>
      <c r="J72" s="34"/>
      <c r="K72" s="36"/>
      <c r="L72" s="39"/>
      <c r="M72" s="39"/>
      <c r="N72" s="34"/>
      <c r="O72" s="39"/>
    </row>
    <row r="73" customFormat="1" ht="33" customHeight="1" spans="1:15">
      <c r="A73" s="34"/>
      <c r="B73" s="35" t="s">
        <v>347</v>
      </c>
      <c r="C73" s="34" t="s">
        <v>348</v>
      </c>
      <c r="D73" s="34" t="s">
        <v>18</v>
      </c>
      <c r="E73" s="36">
        <v>500</v>
      </c>
      <c r="F73" s="34">
        <v>1650002483</v>
      </c>
      <c r="G73" s="37">
        <v>45478</v>
      </c>
      <c r="H73" s="34" t="s">
        <v>22</v>
      </c>
      <c r="I73" s="39"/>
      <c r="J73" s="34"/>
      <c r="K73" s="36"/>
      <c r="L73" s="39"/>
      <c r="M73" s="39"/>
      <c r="N73" s="34"/>
      <c r="O73" s="39"/>
    </row>
    <row r="74" customFormat="1" ht="33" customHeight="1" spans="1:15">
      <c r="A74" s="34"/>
      <c r="B74" s="35" t="s">
        <v>349</v>
      </c>
      <c r="C74" s="34" t="s">
        <v>348</v>
      </c>
      <c r="D74" s="34" t="s">
        <v>18</v>
      </c>
      <c r="E74" s="36">
        <v>200</v>
      </c>
      <c r="F74" s="34">
        <v>1650002484</v>
      </c>
      <c r="G74" s="37">
        <v>45478</v>
      </c>
      <c r="H74" s="34" t="s">
        <v>22</v>
      </c>
      <c r="I74" s="39"/>
      <c r="J74" s="34"/>
      <c r="K74" s="36"/>
      <c r="L74" s="39"/>
      <c r="M74" s="39"/>
      <c r="N74" s="34"/>
      <c r="O74" s="39"/>
    </row>
    <row r="75" customFormat="1" ht="33" customHeight="1" spans="1:15">
      <c r="A75" s="34"/>
      <c r="B75" s="35" t="s">
        <v>350</v>
      </c>
      <c r="C75" s="34" t="s">
        <v>351</v>
      </c>
      <c r="D75" s="34" t="s">
        <v>18</v>
      </c>
      <c r="E75" s="36">
        <v>10000</v>
      </c>
      <c r="F75" s="34">
        <v>1650001939</v>
      </c>
      <c r="G75" s="37">
        <v>45478</v>
      </c>
      <c r="H75" s="34" t="s">
        <v>263</v>
      </c>
      <c r="I75" s="39"/>
      <c r="J75" s="34"/>
      <c r="K75" s="36"/>
      <c r="L75" s="39"/>
      <c r="M75" s="39"/>
      <c r="N75" s="34"/>
      <c r="O75" s="39"/>
    </row>
    <row r="76" customFormat="1" ht="33" customHeight="1" spans="1:15">
      <c r="A76" s="34"/>
      <c r="B76" s="35" t="s">
        <v>355</v>
      </c>
      <c r="C76" s="34" t="s">
        <v>356</v>
      </c>
      <c r="D76" s="34" t="s">
        <v>18</v>
      </c>
      <c r="E76" s="36">
        <v>10000</v>
      </c>
      <c r="F76" s="34">
        <v>1650001941</v>
      </c>
      <c r="G76" s="37">
        <v>45478</v>
      </c>
      <c r="H76" s="34" t="s">
        <v>61</v>
      </c>
      <c r="I76" s="39"/>
      <c r="J76" s="34"/>
      <c r="K76" s="36"/>
      <c r="L76" s="39"/>
      <c r="M76" s="39"/>
      <c r="N76" s="34"/>
      <c r="O76" s="39"/>
    </row>
    <row r="77" customFormat="1" ht="33" customHeight="1" spans="1:15">
      <c r="A77" s="34"/>
      <c r="B77" s="35" t="s">
        <v>357</v>
      </c>
      <c r="C77" s="34" t="s">
        <v>341</v>
      </c>
      <c r="D77" s="34" t="s">
        <v>18</v>
      </c>
      <c r="E77" s="36">
        <v>50788</v>
      </c>
      <c r="F77" s="34">
        <v>1650002251</v>
      </c>
      <c r="G77" s="37">
        <v>45478</v>
      </c>
      <c r="H77" s="34" t="s">
        <v>263</v>
      </c>
      <c r="I77" s="39"/>
      <c r="J77" s="34"/>
      <c r="K77" s="36"/>
      <c r="L77" s="39"/>
      <c r="M77" s="39"/>
      <c r="N77" s="34"/>
      <c r="O77" s="39"/>
    </row>
    <row r="78" customFormat="1" ht="33" customHeight="1" spans="1:15">
      <c r="A78" s="34"/>
      <c r="B78" s="35" t="s">
        <v>145</v>
      </c>
      <c r="C78" s="34" t="s">
        <v>358</v>
      </c>
      <c r="D78" s="34" t="s">
        <v>18</v>
      </c>
      <c r="E78" s="36">
        <v>10000</v>
      </c>
      <c r="F78" s="34"/>
      <c r="G78" s="37">
        <v>45478</v>
      </c>
      <c r="H78" s="34" t="s">
        <v>61</v>
      </c>
      <c r="I78" s="39"/>
      <c r="J78" s="34"/>
      <c r="K78" s="36"/>
      <c r="L78" s="39"/>
      <c r="M78" s="39"/>
      <c r="N78" s="34"/>
      <c r="O78" s="39"/>
    </row>
    <row r="79" customFormat="1" ht="33" customHeight="1" spans="1:15">
      <c r="A79" s="34"/>
      <c r="B79" s="35" t="s">
        <v>145</v>
      </c>
      <c r="C79" s="34" t="s">
        <v>359</v>
      </c>
      <c r="D79" s="34" t="s">
        <v>18</v>
      </c>
      <c r="E79" s="36">
        <v>40000</v>
      </c>
      <c r="F79" s="34"/>
      <c r="G79" s="37">
        <v>45478</v>
      </c>
      <c r="H79" s="34" t="s">
        <v>360</v>
      </c>
      <c r="I79" s="39"/>
      <c r="J79" s="34"/>
      <c r="K79" s="36"/>
      <c r="L79" s="39"/>
      <c r="M79" s="39"/>
      <c r="N79" s="34"/>
      <c r="O79" s="39"/>
    </row>
    <row r="80" customFormat="1" ht="33" customHeight="1" spans="1:15">
      <c r="A80" s="34"/>
      <c r="B80" s="35" t="s">
        <v>363</v>
      </c>
      <c r="C80" s="34" t="s">
        <v>364</v>
      </c>
      <c r="D80" s="34" t="s">
        <v>18</v>
      </c>
      <c r="E80" s="36">
        <v>5000</v>
      </c>
      <c r="F80" s="34">
        <v>1650002486</v>
      </c>
      <c r="G80" s="37">
        <v>45479</v>
      </c>
      <c r="H80" s="34" t="s">
        <v>135</v>
      </c>
      <c r="I80" s="39"/>
      <c r="J80" s="34"/>
      <c r="K80" s="36"/>
      <c r="L80" s="39"/>
      <c r="M80" s="39"/>
      <c r="N80" s="34"/>
      <c r="O80" s="39"/>
    </row>
    <row r="81" customFormat="1" ht="33" customHeight="1" spans="1:15">
      <c r="A81" s="34"/>
      <c r="B81" s="35" t="s">
        <v>332</v>
      </c>
      <c r="C81" s="34" t="s">
        <v>367</v>
      </c>
      <c r="D81" s="34" t="s">
        <v>18</v>
      </c>
      <c r="E81" s="36">
        <v>5000</v>
      </c>
      <c r="F81" s="34">
        <v>1650002256</v>
      </c>
      <c r="G81" s="37">
        <v>45479</v>
      </c>
      <c r="H81" s="34" t="s">
        <v>135</v>
      </c>
      <c r="I81" s="39"/>
      <c r="J81" s="34"/>
      <c r="K81" s="36"/>
      <c r="L81" s="39"/>
      <c r="M81" s="39"/>
      <c r="N81" s="34"/>
      <c r="O81" s="39"/>
    </row>
    <row r="82" customFormat="1" ht="33" customHeight="1" spans="1:15">
      <c r="A82" s="34"/>
      <c r="B82" s="35" t="s">
        <v>370</v>
      </c>
      <c r="C82" s="34" t="s">
        <v>371</v>
      </c>
      <c r="D82" s="34" t="s">
        <v>18</v>
      </c>
      <c r="E82" s="36">
        <v>51000</v>
      </c>
      <c r="F82" s="34">
        <v>1650001956</v>
      </c>
      <c r="G82" s="37">
        <v>45480</v>
      </c>
      <c r="H82" s="34" t="s">
        <v>372</v>
      </c>
      <c r="I82" s="39"/>
      <c r="J82" s="34"/>
      <c r="K82" s="36"/>
      <c r="L82" s="39"/>
      <c r="M82" s="39"/>
      <c r="N82" s="34"/>
      <c r="O82" s="39"/>
    </row>
    <row r="83" customFormat="1" ht="33" customHeight="1" spans="1:15">
      <c r="A83" s="34"/>
      <c r="B83" s="35" t="s">
        <v>375</v>
      </c>
      <c r="C83" s="34" t="s">
        <v>376</v>
      </c>
      <c r="D83" s="34" t="s">
        <v>18</v>
      </c>
      <c r="E83" s="36">
        <v>6000</v>
      </c>
      <c r="F83" s="34">
        <v>1650002487</v>
      </c>
      <c r="G83" s="37">
        <v>45480</v>
      </c>
      <c r="H83" s="34" t="s">
        <v>263</v>
      </c>
      <c r="I83" s="39"/>
      <c r="J83" s="34"/>
      <c r="K83" s="36"/>
      <c r="L83" s="39"/>
      <c r="M83" s="39"/>
      <c r="N83" s="34"/>
      <c r="O83" s="39"/>
    </row>
    <row r="84" customFormat="1" ht="33" customHeight="1" spans="1:15">
      <c r="A84" s="34"/>
      <c r="B84" s="35" t="s">
        <v>377</v>
      </c>
      <c r="C84" s="34" t="s">
        <v>378</v>
      </c>
      <c r="D84" s="34" t="s">
        <v>18</v>
      </c>
      <c r="E84" s="36">
        <v>30000</v>
      </c>
      <c r="F84" s="34">
        <v>1650002167</v>
      </c>
      <c r="G84" s="37">
        <v>45480</v>
      </c>
      <c r="H84" s="34" t="s">
        <v>110</v>
      </c>
      <c r="I84" s="39"/>
      <c r="J84" s="34"/>
      <c r="K84" s="36"/>
      <c r="L84" s="39"/>
      <c r="M84" s="39"/>
      <c r="N84" s="34"/>
      <c r="O84" s="39"/>
    </row>
    <row r="85" customFormat="1" ht="33" customHeight="1" spans="1:15">
      <c r="A85" s="34"/>
      <c r="B85" s="35" t="s">
        <v>381</v>
      </c>
      <c r="C85" s="34" t="s">
        <v>382</v>
      </c>
      <c r="D85" s="34" t="s">
        <v>18</v>
      </c>
      <c r="E85" s="36">
        <v>10000</v>
      </c>
      <c r="F85" s="34">
        <v>1650002489</v>
      </c>
      <c r="G85" s="37">
        <v>45481</v>
      </c>
      <c r="H85" s="34" t="s">
        <v>263</v>
      </c>
      <c r="I85" s="39"/>
      <c r="J85" s="34"/>
      <c r="K85" s="36"/>
      <c r="L85" s="39"/>
      <c r="M85" s="39"/>
      <c r="N85" s="34"/>
      <c r="O85" s="39"/>
    </row>
    <row r="86" customFormat="1" ht="33" customHeight="1" spans="1:15">
      <c r="A86" s="34"/>
      <c r="B86" s="35" t="s">
        <v>383</v>
      </c>
      <c r="C86" s="34" t="s">
        <v>384</v>
      </c>
      <c r="D86" s="34" t="s">
        <v>18</v>
      </c>
      <c r="E86" s="36">
        <v>5000</v>
      </c>
      <c r="F86" s="34">
        <v>1650002492</v>
      </c>
      <c r="G86" s="37">
        <v>45482</v>
      </c>
      <c r="H86" s="34" t="s">
        <v>22</v>
      </c>
      <c r="I86" s="39"/>
      <c r="J86" s="34"/>
      <c r="K86" s="36"/>
      <c r="L86" s="39"/>
      <c r="M86" s="39"/>
      <c r="N86" s="34"/>
      <c r="O86" s="39"/>
    </row>
    <row r="87" customFormat="1" ht="33" customHeight="1" spans="1:15">
      <c r="A87" s="34"/>
      <c r="B87" s="35" t="s">
        <v>383</v>
      </c>
      <c r="C87" s="34" t="s">
        <v>385</v>
      </c>
      <c r="D87" s="34" t="s">
        <v>18</v>
      </c>
      <c r="E87" s="36">
        <v>4000</v>
      </c>
      <c r="F87" s="34">
        <v>1650002493</v>
      </c>
      <c r="G87" s="37">
        <v>45482</v>
      </c>
      <c r="H87" s="34" t="s">
        <v>135</v>
      </c>
      <c r="I87" s="39"/>
      <c r="J87" s="34"/>
      <c r="K87" s="36"/>
      <c r="L87" s="39"/>
      <c r="M87" s="39"/>
      <c r="N87" s="34"/>
      <c r="O87" s="39"/>
    </row>
    <row r="88" customFormat="1" ht="33" customHeight="1" spans="1:15">
      <c r="A88" s="34"/>
      <c r="B88" s="35" t="s">
        <v>386</v>
      </c>
      <c r="C88" s="34" t="s">
        <v>387</v>
      </c>
      <c r="D88" s="34" t="s">
        <v>18</v>
      </c>
      <c r="E88" s="36">
        <v>10000</v>
      </c>
      <c r="F88" s="34">
        <v>1650002494</v>
      </c>
      <c r="G88" s="37">
        <v>45482</v>
      </c>
      <c r="H88" s="34" t="s">
        <v>110</v>
      </c>
      <c r="I88" s="39"/>
      <c r="J88" s="34"/>
      <c r="K88" s="36"/>
      <c r="L88" s="39"/>
      <c r="M88" s="39"/>
      <c r="N88" s="34"/>
      <c r="O88" s="39"/>
    </row>
    <row r="89" customFormat="1" ht="33" customHeight="1" spans="1:15">
      <c r="A89" s="34"/>
      <c r="B89" s="35" t="s">
        <v>388</v>
      </c>
      <c r="C89" s="34" t="s">
        <v>389</v>
      </c>
      <c r="D89" s="34" t="s">
        <v>18</v>
      </c>
      <c r="E89" s="36">
        <v>53500</v>
      </c>
      <c r="F89" s="34">
        <v>1650002495</v>
      </c>
      <c r="G89" s="37">
        <v>45482</v>
      </c>
      <c r="H89" s="34" t="s">
        <v>390</v>
      </c>
      <c r="I89" s="39"/>
      <c r="J89" s="34"/>
      <c r="K89" s="36"/>
      <c r="L89" s="39"/>
      <c r="M89" s="39"/>
      <c r="N89" s="34"/>
      <c r="O89" s="39"/>
    </row>
    <row r="90" customFormat="1" ht="33" customHeight="1" spans="1:15">
      <c r="A90" s="34"/>
      <c r="B90" s="35" t="s">
        <v>396</v>
      </c>
      <c r="C90" s="34" t="s">
        <v>397</v>
      </c>
      <c r="D90" s="34" t="s">
        <v>18</v>
      </c>
      <c r="E90" s="36">
        <v>10000</v>
      </c>
      <c r="F90" s="34">
        <v>1650001959</v>
      </c>
      <c r="G90" s="37">
        <v>45482</v>
      </c>
      <c r="H90" s="34" t="s">
        <v>22</v>
      </c>
      <c r="I90" s="39"/>
      <c r="J90" s="34"/>
      <c r="K90" s="36"/>
      <c r="L90" s="39"/>
      <c r="M90" s="39"/>
      <c r="N90" s="34"/>
      <c r="O90" s="39"/>
    </row>
    <row r="91" customFormat="1" ht="33" customHeight="1" spans="1:15">
      <c r="A91" s="34"/>
      <c r="B91" s="35" t="s">
        <v>398</v>
      </c>
      <c r="C91" s="34" t="s">
        <v>66</v>
      </c>
      <c r="D91" s="34" t="s">
        <v>18</v>
      </c>
      <c r="E91" s="36">
        <v>50000</v>
      </c>
      <c r="F91" s="34">
        <v>1650002261</v>
      </c>
      <c r="G91" s="37">
        <v>45483</v>
      </c>
      <c r="H91" s="34" t="s">
        <v>135</v>
      </c>
      <c r="I91" s="39"/>
      <c r="J91" s="34"/>
      <c r="K91" s="36"/>
      <c r="L91" s="39"/>
      <c r="M91" s="39"/>
      <c r="N91" s="34"/>
      <c r="O91" s="39"/>
    </row>
    <row r="92" customFormat="1" ht="33" customHeight="1" spans="1:15">
      <c r="A92" s="34"/>
      <c r="B92" s="35" t="s">
        <v>864</v>
      </c>
      <c r="C92" s="34" t="s">
        <v>402</v>
      </c>
      <c r="D92" s="34" t="s">
        <v>18</v>
      </c>
      <c r="E92" s="36">
        <v>2000</v>
      </c>
      <c r="F92" s="34">
        <v>1650002496</v>
      </c>
      <c r="G92" s="37">
        <v>45483</v>
      </c>
      <c r="H92" s="34" t="s">
        <v>135</v>
      </c>
      <c r="I92" s="39"/>
      <c r="J92" s="34"/>
      <c r="K92" s="36"/>
      <c r="L92" s="39"/>
      <c r="M92" s="39"/>
      <c r="N92" s="34"/>
      <c r="O92" s="39"/>
    </row>
    <row r="93" customFormat="1" ht="33" customHeight="1" spans="1:15">
      <c r="A93" s="34"/>
      <c r="B93" s="35" t="s">
        <v>403</v>
      </c>
      <c r="C93" s="34" t="s">
        <v>404</v>
      </c>
      <c r="D93" s="34" t="s">
        <v>18</v>
      </c>
      <c r="E93" s="36">
        <v>29510</v>
      </c>
      <c r="F93" s="34">
        <v>1650002168</v>
      </c>
      <c r="G93" s="37">
        <v>45483</v>
      </c>
      <c r="H93" s="34" t="s">
        <v>61</v>
      </c>
      <c r="I93" s="39"/>
      <c r="J93" s="34"/>
      <c r="K93" s="36"/>
      <c r="L93" s="39"/>
      <c r="M93" s="39"/>
      <c r="N93" s="34"/>
      <c r="O93" s="39"/>
    </row>
    <row r="94" customFormat="1" ht="33" customHeight="1" spans="1:15">
      <c r="A94" s="34"/>
      <c r="B94" s="35" t="s">
        <v>407</v>
      </c>
      <c r="C94" s="34" t="s">
        <v>408</v>
      </c>
      <c r="D94" s="34" t="s">
        <v>18</v>
      </c>
      <c r="E94" s="36">
        <v>2000</v>
      </c>
      <c r="F94" s="34">
        <v>1650002497</v>
      </c>
      <c r="G94" s="37">
        <v>45483</v>
      </c>
      <c r="H94" s="34" t="s">
        <v>135</v>
      </c>
      <c r="I94" s="39"/>
      <c r="J94" s="34"/>
      <c r="K94" s="36"/>
      <c r="L94" s="39"/>
      <c r="M94" s="39"/>
      <c r="N94" s="34"/>
      <c r="O94" s="39"/>
    </row>
    <row r="95" customFormat="1" ht="33" customHeight="1" spans="1:15">
      <c r="A95" s="34"/>
      <c r="B95" s="35" t="s">
        <v>409</v>
      </c>
      <c r="C95" s="34" t="s">
        <v>408</v>
      </c>
      <c r="D95" s="34" t="s">
        <v>18</v>
      </c>
      <c r="E95" s="36">
        <v>1000</v>
      </c>
      <c r="F95" s="34">
        <v>1650002498</v>
      </c>
      <c r="G95" s="37">
        <v>45483</v>
      </c>
      <c r="H95" s="34" t="s">
        <v>135</v>
      </c>
      <c r="I95" s="39"/>
      <c r="J95" s="34"/>
      <c r="K95" s="36"/>
      <c r="L95" s="39"/>
      <c r="M95" s="39"/>
      <c r="N95" s="34"/>
      <c r="O95" s="39"/>
    </row>
    <row r="96" customFormat="1" ht="33" customHeight="1" spans="1:15">
      <c r="A96" s="34"/>
      <c r="B96" s="35" t="s">
        <v>416</v>
      </c>
      <c r="C96" s="34" t="s">
        <v>417</v>
      </c>
      <c r="D96" s="34" t="s">
        <v>18</v>
      </c>
      <c r="E96" s="36">
        <v>10000</v>
      </c>
      <c r="F96" s="34">
        <v>1650002174</v>
      </c>
      <c r="G96" s="37">
        <v>45484</v>
      </c>
      <c r="H96" s="34" t="s">
        <v>135</v>
      </c>
      <c r="I96" s="39"/>
      <c r="J96" s="34"/>
      <c r="K96" s="36"/>
      <c r="L96" s="39"/>
      <c r="M96" s="39"/>
      <c r="N96" s="34"/>
      <c r="O96" s="39"/>
    </row>
    <row r="97" customFormat="1" ht="33" customHeight="1" spans="1:15">
      <c r="A97" s="34"/>
      <c r="B97" s="35" t="s">
        <v>690</v>
      </c>
      <c r="C97" s="34" t="s">
        <v>66</v>
      </c>
      <c r="D97" s="34" t="s">
        <v>18</v>
      </c>
      <c r="E97" s="36">
        <v>3000</v>
      </c>
      <c r="F97" s="34">
        <v>1650002175</v>
      </c>
      <c r="G97" s="37">
        <v>45484</v>
      </c>
      <c r="H97" s="34" t="s">
        <v>135</v>
      </c>
      <c r="I97" s="39"/>
      <c r="J97" s="34"/>
      <c r="K97" s="36"/>
      <c r="L97" s="39"/>
      <c r="M97" s="39"/>
      <c r="N97" s="34"/>
      <c r="O97" s="39"/>
    </row>
    <row r="98" customFormat="1" ht="33" customHeight="1" spans="1:15">
      <c r="A98" s="34"/>
      <c r="B98" s="35" t="s">
        <v>413</v>
      </c>
      <c r="C98" s="34" t="s">
        <v>66</v>
      </c>
      <c r="D98" s="34" t="s">
        <v>18</v>
      </c>
      <c r="E98" s="36">
        <v>5000</v>
      </c>
      <c r="F98" s="34">
        <v>1650002176</v>
      </c>
      <c r="G98" s="37">
        <v>45484</v>
      </c>
      <c r="H98" s="34" t="s">
        <v>135</v>
      </c>
      <c r="I98" s="39"/>
      <c r="J98" s="34"/>
      <c r="K98" s="36"/>
      <c r="L98" s="39"/>
      <c r="M98" s="39"/>
      <c r="N98" s="34"/>
      <c r="O98" s="39"/>
    </row>
    <row r="99" customFormat="1" ht="33" customHeight="1" spans="1:15">
      <c r="A99" s="34"/>
      <c r="B99" s="35" t="s">
        <v>410</v>
      </c>
      <c r="C99" s="34" t="s">
        <v>66</v>
      </c>
      <c r="D99" s="34" t="s">
        <v>18</v>
      </c>
      <c r="E99" s="36">
        <v>20000</v>
      </c>
      <c r="F99" s="34">
        <v>1650002177</v>
      </c>
      <c r="G99" s="37">
        <v>45484</v>
      </c>
      <c r="H99" s="34" t="s">
        <v>135</v>
      </c>
      <c r="I99" s="39"/>
      <c r="J99" s="34"/>
      <c r="K99" s="36"/>
      <c r="L99" s="39"/>
      <c r="M99" s="39"/>
      <c r="N99" s="34"/>
      <c r="O99" s="39"/>
    </row>
    <row r="100" customFormat="1" ht="33" customHeight="1" spans="1:15">
      <c r="A100" s="34"/>
      <c r="B100" s="35" t="s">
        <v>414</v>
      </c>
      <c r="C100" s="34" t="s">
        <v>66</v>
      </c>
      <c r="D100" s="34" t="s">
        <v>18</v>
      </c>
      <c r="E100" s="36">
        <v>15000</v>
      </c>
      <c r="F100" s="34">
        <v>1650002178</v>
      </c>
      <c r="G100" s="37">
        <v>45484</v>
      </c>
      <c r="H100" s="34" t="s">
        <v>135</v>
      </c>
      <c r="I100" s="39"/>
      <c r="J100" s="34"/>
      <c r="K100" s="36"/>
      <c r="L100" s="39"/>
      <c r="M100" s="39"/>
      <c r="N100" s="34"/>
      <c r="O100" s="39"/>
    </row>
    <row r="101" customFormat="1" ht="33" customHeight="1" spans="1:15">
      <c r="A101" s="34"/>
      <c r="B101" s="35" t="s">
        <v>415</v>
      </c>
      <c r="C101" s="34" t="s">
        <v>66</v>
      </c>
      <c r="D101" s="34" t="s">
        <v>18</v>
      </c>
      <c r="E101" s="36">
        <v>10000</v>
      </c>
      <c r="F101" s="34">
        <v>1650002179</v>
      </c>
      <c r="G101" s="37">
        <v>45484</v>
      </c>
      <c r="H101" s="34" t="s">
        <v>135</v>
      </c>
      <c r="I101" s="39"/>
      <c r="J101" s="34"/>
      <c r="K101" s="36"/>
      <c r="L101" s="39"/>
      <c r="M101" s="39"/>
      <c r="N101" s="34"/>
      <c r="O101" s="39"/>
    </row>
    <row r="102" customFormat="1" ht="33" customHeight="1" spans="1:15">
      <c r="A102" s="34"/>
      <c r="B102" s="35" t="s">
        <v>418</v>
      </c>
      <c r="C102" s="34" t="s">
        <v>66</v>
      </c>
      <c r="D102" s="34" t="s">
        <v>18</v>
      </c>
      <c r="E102" s="36">
        <v>10000</v>
      </c>
      <c r="F102" s="34">
        <v>1650002180</v>
      </c>
      <c r="G102" s="37">
        <v>45484</v>
      </c>
      <c r="H102" s="34" t="s">
        <v>135</v>
      </c>
      <c r="I102" s="39"/>
      <c r="J102" s="34"/>
      <c r="K102" s="36"/>
      <c r="L102" s="39"/>
      <c r="M102" s="39"/>
      <c r="N102" s="34"/>
      <c r="O102" s="39"/>
    </row>
    <row r="103" customFormat="1" ht="33" customHeight="1" spans="1:15">
      <c r="A103" s="34"/>
      <c r="B103" s="35" t="s">
        <v>419</v>
      </c>
      <c r="C103" s="34" t="s">
        <v>66</v>
      </c>
      <c r="D103" s="34" t="s">
        <v>18</v>
      </c>
      <c r="E103" s="36">
        <v>10000</v>
      </c>
      <c r="F103" s="34">
        <v>1650002181</v>
      </c>
      <c r="G103" s="37">
        <v>45484</v>
      </c>
      <c r="H103" s="34" t="s">
        <v>135</v>
      </c>
      <c r="I103" s="39"/>
      <c r="J103" s="34"/>
      <c r="K103" s="36"/>
      <c r="L103" s="39"/>
      <c r="M103" s="39"/>
      <c r="N103" s="34"/>
      <c r="O103" s="39"/>
    </row>
    <row r="104" customFormat="1" ht="33" customHeight="1" spans="1:15">
      <c r="A104" s="34"/>
      <c r="B104" s="35" t="s">
        <v>420</v>
      </c>
      <c r="C104" s="34" t="s">
        <v>66</v>
      </c>
      <c r="D104" s="34" t="s">
        <v>18</v>
      </c>
      <c r="E104" s="36">
        <v>10000</v>
      </c>
      <c r="F104" s="34">
        <v>1650002182</v>
      </c>
      <c r="G104" s="37">
        <v>45484</v>
      </c>
      <c r="H104" s="34" t="s">
        <v>135</v>
      </c>
      <c r="I104" s="39"/>
      <c r="J104" s="34"/>
      <c r="K104" s="36"/>
      <c r="L104" s="39"/>
      <c r="M104" s="39"/>
      <c r="N104" s="34"/>
      <c r="O104" s="39"/>
    </row>
    <row r="105" customFormat="1" ht="33" customHeight="1" spans="1:15">
      <c r="A105" s="34"/>
      <c r="B105" s="35" t="s">
        <v>421</v>
      </c>
      <c r="C105" s="34" t="s">
        <v>66</v>
      </c>
      <c r="D105" s="34" t="s">
        <v>18</v>
      </c>
      <c r="E105" s="36">
        <v>10000</v>
      </c>
      <c r="F105" s="34">
        <v>1650002183</v>
      </c>
      <c r="G105" s="37">
        <v>45484</v>
      </c>
      <c r="H105" s="34" t="s">
        <v>135</v>
      </c>
      <c r="I105" s="39"/>
      <c r="J105" s="34"/>
      <c r="K105" s="36"/>
      <c r="L105" s="39"/>
      <c r="M105" s="39"/>
      <c r="N105" s="34"/>
      <c r="O105" s="39"/>
    </row>
    <row r="106" customFormat="1" ht="33" customHeight="1" spans="1:15">
      <c r="A106" s="34"/>
      <c r="B106" s="35" t="s">
        <v>422</v>
      </c>
      <c r="C106" s="34" t="s">
        <v>66</v>
      </c>
      <c r="D106" s="34" t="s">
        <v>18</v>
      </c>
      <c r="E106" s="36">
        <v>5000</v>
      </c>
      <c r="F106" s="34">
        <v>1650002184</v>
      </c>
      <c r="G106" s="37">
        <v>45484</v>
      </c>
      <c r="H106" s="34" t="s">
        <v>135</v>
      </c>
      <c r="I106" s="39"/>
      <c r="J106" s="34"/>
      <c r="K106" s="36"/>
      <c r="L106" s="39"/>
      <c r="M106" s="39"/>
      <c r="N106" s="34"/>
      <c r="O106" s="39"/>
    </row>
    <row r="107" customFormat="1" ht="33" customHeight="1" spans="1:15">
      <c r="A107" s="34"/>
      <c r="B107" s="35" t="s">
        <v>423</v>
      </c>
      <c r="C107" s="34" t="s">
        <v>66</v>
      </c>
      <c r="D107" s="34" t="s">
        <v>18</v>
      </c>
      <c r="E107" s="36">
        <v>5000</v>
      </c>
      <c r="F107" s="34">
        <v>1650002185</v>
      </c>
      <c r="G107" s="37">
        <v>45484</v>
      </c>
      <c r="H107" s="34" t="s">
        <v>135</v>
      </c>
      <c r="I107" s="39"/>
      <c r="J107" s="34"/>
      <c r="K107" s="36"/>
      <c r="L107" s="39"/>
      <c r="M107" s="39"/>
      <c r="N107" s="34"/>
      <c r="O107" s="39"/>
    </row>
    <row r="108" customFormat="1" ht="33" customHeight="1" spans="1:15">
      <c r="A108" s="34"/>
      <c r="B108" s="35" t="s">
        <v>689</v>
      </c>
      <c r="C108" s="34" t="s">
        <v>66</v>
      </c>
      <c r="D108" s="34" t="s">
        <v>18</v>
      </c>
      <c r="E108" s="36">
        <v>5000</v>
      </c>
      <c r="F108" s="34">
        <v>1650002186</v>
      </c>
      <c r="G108" s="37">
        <v>45484</v>
      </c>
      <c r="H108" s="34" t="s">
        <v>135</v>
      </c>
      <c r="I108" s="39"/>
      <c r="J108" s="34"/>
      <c r="K108" s="36"/>
      <c r="L108" s="39"/>
      <c r="M108" s="39"/>
      <c r="N108" s="34"/>
      <c r="O108" s="39"/>
    </row>
    <row r="109" customFormat="1" ht="33" customHeight="1" spans="1:15">
      <c r="A109" s="34"/>
      <c r="B109" s="35" t="s">
        <v>691</v>
      </c>
      <c r="C109" s="34" t="s">
        <v>66</v>
      </c>
      <c r="D109" s="34" t="s">
        <v>18</v>
      </c>
      <c r="E109" s="36">
        <v>5000</v>
      </c>
      <c r="F109" s="34">
        <v>1650002187</v>
      </c>
      <c r="G109" s="37">
        <v>45484</v>
      </c>
      <c r="H109" s="34" t="s">
        <v>135</v>
      </c>
      <c r="I109" s="39"/>
      <c r="J109" s="34"/>
      <c r="K109" s="36"/>
      <c r="L109" s="39"/>
      <c r="M109" s="39"/>
      <c r="N109" s="34"/>
      <c r="O109" s="39"/>
    </row>
    <row r="110" customFormat="1" ht="33" customHeight="1" spans="1:15">
      <c r="A110" s="34"/>
      <c r="B110" s="35" t="s">
        <v>426</v>
      </c>
      <c r="C110" s="34" t="s">
        <v>427</v>
      </c>
      <c r="D110" s="34" t="s">
        <v>18</v>
      </c>
      <c r="E110" s="36">
        <v>2000</v>
      </c>
      <c r="F110" s="34">
        <v>1650002188</v>
      </c>
      <c r="G110" s="37">
        <v>45484</v>
      </c>
      <c r="H110" s="34" t="s">
        <v>61</v>
      </c>
      <c r="I110" s="39"/>
      <c r="J110" s="34"/>
      <c r="K110" s="36"/>
      <c r="L110" s="39"/>
      <c r="M110" s="39"/>
      <c r="N110" s="34"/>
      <c r="O110" s="39"/>
    </row>
    <row r="111" customFormat="1" ht="33" customHeight="1" spans="1:15">
      <c r="A111" s="34"/>
      <c r="B111" s="35" t="s">
        <v>430</v>
      </c>
      <c r="C111" s="34" t="s">
        <v>431</v>
      </c>
      <c r="D111" s="34" t="s">
        <v>18</v>
      </c>
      <c r="E111" s="36">
        <v>12640</v>
      </c>
      <c r="F111" s="34">
        <v>1650002502</v>
      </c>
      <c r="G111" s="37">
        <v>45484</v>
      </c>
      <c r="H111" s="34" t="s">
        <v>135</v>
      </c>
      <c r="I111" s="39"/>
      <c r="J111" s="34"/>
      <c r="K111" s="36"/>
      <c r="L111" s="39"/>
      <c r="M111" s="39"/>
      <c r="N111" s="34"/>
      <c r="O111" s="39"/>
    </row>
    <row r="112" customFormat="1" ht="33" customHeight="1" spans="1:15">
      <c r="A112" s="34"/>
      <c r="B112" s="35" t="s">
        <v>865</v>
      </c>
      <c r="C112" s="34" t="s">
        <v>433</v>
      </c>
      <c r="D112" s="34" t="s">
        <v>18</v>
      </c>
      <c r="E112" s="36">
        <v>3950</v>
      </c>
      <c r="F112" s="34">
        <v>1650002190</v>
      </c>
      <c r="G112" s="37">
        <v>45484</v>
      </c>
      <c r="H112" s="34" t="s">
        <v>61</v>
      </c>
      <c r="I112" s="39"/>
      <c r="J112" s="34"/>
      <c r="K112" s="36"/>
      <c r="L112" s="39"/>
      <c r="M112" s="39"/>
      <c r="N112" s="34"/>
      <c r="O112" s="39"/>
    </row>
    <row r="113" customFormat="1" ht="33" customHeight="1" spans="1:15">
      <c r="A113" s="34"/>
      <c r="B113" s="35" t="s">
        <v>436</v>
      </c>
      <c r="C113" s="34" t="s">
        <v>437</v>
      </c>
      <c r="D113" s="34" t="s">
        <v>18</v>
      </c>
      <c r="E113" s="36">
        <v>15500</v>
      </c>
      <c r="F113" s="34">
        <v>1650002243</v>
      </c>
      <c r="G113" s="37">
        <v>45484</v>
      </c>
      <c r="H113" s="34" t="s">
        <v>135</v>
      </c>
      <c r="I113" s="39"/>
      <c r="J113" s="34"/>
      <c r="K113" s="36"/>
      <c r="L113" s="39"/>
      <c r="M113" s="39"/>
      <c r="N113" s="34"/>
      <c r="O113" s="39"/>
    </row>
    <row r="114" customFormat="1" ht="33" customHeight="1" spans="1:15">
      <c r="A114" s="34"/>
      <c r="B114" s="35" t="s">
        <v>441</v>
      </c>
      <c r="C114" s="34" t="s">
        <v>341</v>
      </c>
      <c r="D114" s="34" t="s">
        <v>18</v>
      </c>
      <c r="E114" s="36">
        <v>10000</v>
      </c>
      <c r="F114" s="34">
        <v>1650002506</v>
      </c>
      <c r="G114" s="37">
        <v>45489</v>
      </c>
      <c r="H114" s="34" t="s">
        <v>263</v>
      </c>
      <c r="I114" s="39"/>
      <c r="J114" s="34"/>
      <c r="K114" s="36"/>
      <c r="L114" s="39"/>
      <c r="M114" s="39"/>
      <c r="N114" s="34"/>
      <c r="O114" s="39"/>
    </row>
    <row r="115" customFormat="1" ht="33" customHeight="1" spans="1:15">
      <c r="A115" s="34"/>
      <c r="B115" s="35" t="s">
        <v>442</v>
      </c>
      <c r="C115" s="34" t="s">
        <v>443</v>
      </c>
      <c r="D115" s="34" t="s">
        <v>18</v>
      </c>
      <c r="E115" s="36">
        <v>1000</v>
      </c>
      <c r="F115" s="34">
        <v>1650002507</v>
      </c>
      <c r="G115" s="37">
        <v>45491</v>
      </c>
      <c r="H115" s="34" t="s">
        <v>22</v>
      </c>
      <c r="I115" s="39"/>
      <c r="J115" s="34"/>
      <c r="K115" s="36"/>
      <c r="L115" s="39"/>
      <c r="M115" s="39"/>
      <c r="N115" s="34"/>
      <c r="O115" s="39"/>
    </row>
    <row r="116" customFormat="1" ht="33" customHeight="1" spans="1:15">
      <c r="A116" s="34"/>
      <c r="B116" s="35" t="s">
        <v>866</v>
      </c>
      <c r="C116" s="34" t="s">
        <v>445</v>
      </c>
      <c r="D116" s="34" t="s">
        <v>18</v>
      </c>
      <c r="E116" s="36">
        <v>2000</v>
      </c>
      <c r="F116" s="34"/>
      <c r="G116" s="37">
        <v>45492</v>
      </c>
      <c r="H116" s="34" t="s">
        <v>135</v>
      </c>
      <c r="I116" s="39"/>
      <c r="J116" s="34"/>
      <c r="K116" s="36"/>
      <c r="L116" s="39"/>
      <c r="M116" s="39"/>
      <c r="N116" s="34"/>
      <c r="O116" s="39"/>
    </row>
    <row r="117" customFormat="1" ht="33" customHeight="1" spans="1:15">
      <c r="A117" s="34"/>
      <c r="B117" s="35" t="s">
        <v>317</v>
      </c>
      <c r="C117" s="34" t="s">
        <v>446</v>
      </c>
      <c r="D117" s="34" t="s">
        <v>18</v>
      </c>
      <c r="E117" s="36">
        <v>10000</v>
      </c>
      <c r="F117" s="34">
        <v>1650002216</v>
      </c>
      <c r="G117" s="37">
        <v>45495</v>
      </c>
      <c r="H117" s="34" t="s">
        <v>135</v>
      </c>
      <c r="I117" s="39"/>
      <c r="J117" s="34"/>
      <c r="K117" s="36"/>
      <c r="L117" s="39"/>
      <c r="M117" s="39"/>
      <c r="N117" s="34"/>
      <c r="O117" s="39"/>
    </row>
    <row r="118" customFormat="1" ht="33" customHeight="1" spans="1:15">
      <c r="A118" s="34"/>
      <c r="B118" s="35" t="s">
        <v>449</v>
      </c>
      <c r="C118" s="34" t="s">
        <v>450</v>
      </c>
      <c r="D118" s="34" t="s">
        <v>18</v>
      </c>
      <c r="E118" s="36">
        <v>14900</v>
      </c>
      <c r="F118" s="34">
        <v>1650002509</v>
      </c>
      <c r="G118" s="37">
        <v>45496</v>
      </c>
      <c r="H118" s="34" t="s">
        <v>135</v>
      </c>
      <c r="I118" s="39"/>
      <c r="J118" s="34"/>
      <c r="K118" s="36"/>
      <c r="L118" s="39"/>
      <c r="M118" s="39"/>
      <c r="N118" s="34"/>
      <c r="O118" s="39"/>
    </row>
    <row r="119" customFormat="1" ht="33" customHeight="1" spans="1:15">
      <c r="A119" s="34"/>
      <c r="B119" s="35" t="s">
        <v>451</v>
      </c>
      <c r="C119" s="34" t="s">
        <v>452</v>
      </c>
      <c r="D119" s="34" t="s">
        <v>18</v>
      </c>
      <c r="E119" s="36">
        <v>30000</v>
      </c>
      <c r="F119" s="34">
        <v>1650002223</v>
      </c>
      <c r="G119" s="37">
        <v>45498</v>
      </c>
      <c r="H119" s="34" t="s">
        <v>110</v>
      </c>
      <c r="I119" s="39"/>
      <c r="J119" s="34"/>
      <c r="K119" s="36"/>
      <c r="L119" s="39"/>
      <c r="M119" s="39"/>
      <c r="N119" s="34"/>
      <c r="O119" s="39"/>
    </row>
    <row r="120" customFormat="1" ht="33" customHeight="1" spans="1:15">
      <c r="A120" s="34"/>
      <c r="B120" s="35" t="s">
        <v>455</v>
      </c>
      <c r="C120" s="34" t="s">
        <v>456</v>
      </c>
      <c r="D120" s="34" t="s">
        <v>18</v>
      </c>
      <c r="E120" s="36">
        <v>37600</v>
      </c>
      <c r="F120" s="34">
        <v>1650002225</v>
      </c>
      <c r="G120" s="37">
        <v>45499</v>
      </c>
      <c r="H120" s="34" t="s">
        <v>61</v>
      </c>
      <c r="I120" s="39"/>
      <c r="J120" s="34"/>
      <c r="K120" s="36"/>
      <c r="L120" s="39"/>
      <c r="M120" s="39"/>
      <c r="N120" s="34"/>
      <c r="O120" s="39"/>
    </row>
    <row r="121" customFormat="1" ht="33" customHeight="1" spans="1:15">
      <c r="A121" s="34"/>
      <c r="B121" s="35" t="s">
        <v>145</v>
      </c>
      <c r="C121" s="34" t="s">
        <v>458</v>
      </c>
      <c r="D121" s="34" t="s">
        <v>18</v>
      </c>
      <c r="E121" s="36">
        <v>50000</v>
      </c>
      <c r="F121" s="34"/>
      <c r="G121" s="37">
        <v>45499</v>
      </c>
      <c r="H121" s="34" t="s">
        <v>61</v>
      </c>
      <c r="I121" s="39"/>
      <c r="J121" s="34"/>
      <c r="K121" s="36"/>
      <c r="L121" s="39"/>
      <c r="M121" s="39"/>
      <c r="N121" s="34"/>
      <c r="O121" s="39"/>
    </row>
    <row r="122" customFormat="1" ht="33" customHeight="1" spans="1:15">
      <c r="A122" s="34"/>
      <c r="B122" s="35" t="s">
        <v>145</v>
      </c>
      <c r="C122" s="34" t="s">
        <v>461</v>
      </c>
      <c r="D122" s="34" t="s">
        <v>18</v>
      </c>
      <c r="E122" s="36">
        <v>40000</v>
      </c>
      <c r="F122" s="34"/>
      <c r="G122" s="37">
        <v>45499</v>
      </c>
      <c r="H122" s="34" t="s">
        <v>61</v>
      </c>
      <c r="I122" s="39"/>
      <c r="J122" s="34"/>
      <c r="K122" s="36"/>
      <c r="L122" s="39"/>
      <c r="M122" s="39"/>
      <c r="N122" s="34"/>
      <c r="O122" s="39"/>
    </row>
    <row r="123" customFormat="1" ht="33" customHeight="1" spans="1:15">
      <c r="A123" s="34"/>
      <c r="B123" s="35" t="s">
        <v>692</v>
      </c>
      <c r="C123" s="34" t="s">
        <v>66</v>
      </c>
      <c r="D123" s="34" t="s">
        <v>18</v>
      </c>
      <c r="E123" s="36">
        <v>1000</v>
      </c>
      <c r="F123" s="34">
        <v>1650002512</v>
      </c>
      <c r="G123" s="37">
        <v>45502</v>
      </c>
      <c r="H123" s="34" t="s">
        <v>61</v>
      </c>
      <c r="I123" s="39"/>
      <c r="J123" s="34"/>
      <c r="K123" s="36"/>
      <c r="L123" s="39"/>
      <c r="M123" s="39"/>
      <c r="N123" s="34"/>
      <c r="O123" s="39"/>
    </row>
    <row r="124" customFormat="1" ht="33" customHeight="1" spans="1:15">
      <c r="A124" s="34"/>
      <c r="B124" s="35" t="s">
        <v>713</v>
      </c>
      <c r="C124" s="34" t="s">
        <v>714</v>
      </c>
      <c r="D124" s="34" t="s">
        <v>18</v>
      </c>
      <c r="E124" s="36">
        <v>2000</v>
      </c>
      <c r="F124" s="34"/>
      <c r="G124" s="37">
        <v>45482</v>
      </c>
      <c r="H124" s="34" t="s">
        <v>22</v>
      </c>
      <c r="I124" s="39"/>
      <c r="J124" s="34"/>
      <c r="K124" s="36"/>
      <c r="L124" s="39"/>
      <c r="M124" s="39"/>
      <c r="N124" s="34"/>
      <c r="O124" s="39"/>
    </row>
    <row r="125" customFormat="1" ht="33" customHeight="1" spans="1:15">
      <c r="A125" s="34"/>
      <c r="B125" s="35" t="s">
        <v>464</v>
      </c>
      <c r="C125" s="34" t="s">
        <v>465</v>
      </c>
      <c r="D125" s="34" t="s">
        <v>18</v>
      </c>
      <c r="E125" s="36">
        <v>10000</v>
      </c>
      <c r="F125" s="34">
        <v>1650001957</v>
      </c>
      <c r="G125" s="37">
        <v>45482</v>
      </c>
      <c r="H125" s="34" t="s">
        <v>22</v>
      </c>
      <c r="I125" s="39"/>
      <c r="J125" s="34"/>
      <c r="K125" s="36"/>
      <c r="L125" s="39"/>
      <c r="M125" s="39"/>
      <c r="N125" s="34"/>
      <c r="O125" s="39"/>
    </row>
    <row r="126" customFormat="1" ht="33" customHeight="1" spans="1:15">
      <c r="A126" s="34"/>
      <c r="B126" s="35" t="s">
        <v>145</v>
      </c>
      <c r="C126" s="34" t="s">
        <v>695</v>
      </c>
      <c r="D126" s="34" t="s">
        <v>18</v>
      </c>
      <c r="E126" s="36">
        <v>1600000</v>
      </c>
      <c r="F126" s="34"/>
      <c r="G126" s="37">
        <v>45478</v>
      </c>
      <c r="H126" s="34" t="s">
        <v>61</v>
      </c>
      <c r="I126" s="39"/>
      <c r="J126" s="34"/>
      <c r="K126" s="36"/>
      <c r="L126" s="39"/>
      <c r="M126" s="39"/>
      <c r="N126" s="34"/>
      <c r="O126" s="39"/>
    </row>
    <row r="127" customFormat="1" ht="33" customHeight="1" spans="1:15">
      <c r="A127" s="34"/>
      <c r="B127" s="35" t="s">
        <v>468</v>
      </c>
      <c r="C127" s="34" t="s">
        <v>469</v>
      </c>
      <c r="D127" s="34" t="s">
        <v>18</v>
      </c>
      <c r="E127" s="36">
        <v>2000</v>
      </c>
      <c r="F127" s="34">
        <v>1650002202</v>
      </c>
      <c r="G127" s="37">
        <v>45478</v>
      </c>
      <c r="H127" s="34" t="s">
        <v>263</v>
      </c>
      <c r="I127" s="39"/>
      <c r="J127" s="34"/>
      <c r="K127" s="36"/>
      <c r="L127" s="39"/>
      <c r="M127" s="39"/>
      <c r="N127" s="34"/>
      <c r="O127" s="39"/>
    </row>
    <row r="128" customFormat="1" ht="33" customHeight="1" spans="1:15">
      <c r="A128" s="34"/>
      <c r="B128" s="35" t="s">
        <v>470</v>
      </c>
      <c r="C128" s="34" t="s">
        <v>469</v>
      </c>
      <c r="D128" s="34" t="s">
        <v>18</v>
      </c>
      <c r="E128" s="36">
        <v>2000</v>
      </c>
      <c r="F128" s="34">
        <v>1650002203</v>
      </c>
      <c r="G128" s="37">
        <v>45478</v>
      </c>
      <c r="H128" s="34" t="s">
        <v>263</v>
      </c>
      <c r="I128" s="39"/>
      <c r="J128" s="34"/>
      <c r="K128" s="36"/>
      <c r="L128" s="39"/>
      <c r="M128" s="39"/>
      <c r="N128" s="34"/>
      <c r="O128" s="39"/>
    </row>
    <row r="129" customFormat="1" ht="33" customHeight="1" spans="1:15">
      <c r="A129" s="34"/>
      <c r="B129" s="35" t="s">
        <v>471</v>
      </c>
      <c r="C129" s="34" t="s">
        <v>469</v>
      </c>
      <c r="D129" s="34" t="s">
        <v>18</v>
      </c>
      <c r="E129" s="36">
        <v>2000</v>
      </c>
      <c r="F129" s="34">
        <v>1650002204</v>
      </c>
      <c r="G129" s="37">
        <v>45478</v>
      </c>
      <c r="H129" s="34" t="s">
        <v>263</v>
      </c>
      <c r="I129" s="39"/>
      <c r="J129" s="34"/>
      <c r="K129" s="36"/>
      <c r="L129" s="39"/>
      <c r="M129" s="39"/>
      <c r="N129" s="34"/>
      <c r="O129" s="39"/>
    </row>
    <row r="130" customFormat="1" ht="33" customHeight="1" spans="1:15">
      <c r="A130" s="34"/>
      <c r="B130" s="35" t="s">
        <v>472</v>
      </c>
      <c r="C130" s="34" t="s">
        <v>469</v>
      </c>
      <c r="D130" s="34" t="s">
        <v>18</v>
      </c>
      <c r="E130" s="36">
        <v>2000</v>
      </c>
      <c r="F130" s="34">
        <v>1650002205</v>
      </c>
      <c r="G130" s="37">
        <v>45478</v>
      </c>
      <c r="H130" s="34" t="s">
        <v>263</v>
      </c>
      <c r="I130" s="39"/>
      <c r="J130" s="34"/>
      <c r="K130" s="36"/>
      <c r="L130" s="39"/>
      <c r="M130" s="39"/>
      <c r="N130" s="34"/>
      <c r="O130" s="39"/>
    </row>
    <row r="131" customFormat="1" ht="33" customHeight="1" spans="1:15">
      <c r="A131" s="34"/>
      <c r="B131" s="35" t="s">
        <v>473</v>
      </c>
      <c r="C131" s="34" t="s">
        <v>469</v>
      </c>
      <c r="D131" s="34" t="s">
        <v>18</v>
      </c>
      <c r="E131" s="36">
        <v>1000</v>
      </c>
      <c r="F131" s="34">
        <v>1650002206</v>
      </c>
      <c r="G131" s="37">
        <v>45478</v>
      </c>
      <c r="H131" s="34" t="s">
        <v>263</v>
      </c>
      <c r="I131" s="39"/>
      <c r="J131" s="34"/>
      <c r="K131" s="36"/>
      <c r="L131" s="39"/>
      <c r="M131" s="39"/>
      <c r="N131" s="34"/>
      <c r="O131" s="39"/>
    </row>
    <row r="132" customFormat="1" ht="33" customHeight="1" spans="1:15">
      <c r="A132" s="34"/>
      <c r="B132" s="35" t="s">
        <v>474</v>
      </c>
      <c r="C132" s="34" t="s">
        <v>469</v>
      </c>
      <c r="D132" s="34" t="s">
        <v>18</v>
      </c>
      <c r="E132" s="36">
        <v>1000</v>
      </c>
      <c r="F132" s="34">
        <v>1650002207</v>
      </c>
      <c r="G132" s="37">
        <v>45478</v>
      </c>
      <c r="H132" s="34" t="s">
        <v>263</v>
      </c>
      <c r="I132" s="39"/>
      <c r="J132" s="34"/>
      <c r="K132" s="36"/>
      <c r="L132" s="39"/>
      <c r="M132" s="39"/>
      <c r="N132" s="34"/>
      <c r="O132" s="39"/>
    </row>
    <row r="133" customFormat="1" ht="33" customHeight="1" spans="1:15">
      <c r="A133" s="34"/>
      <c r="B133" s="35" t="s">
        <v>475</v>
      </c>
      <c r="C133" s="34" t="s">
        <v>469</v>
      </c>
      <c r="D133" s="34" t="s">
        <v>18</v>
      </c>
      <c r="E133" s="36">
        <v>2000</v>
      </c>
      <c r="F133" s="34">
        <v>1650002208</v>
      </c>
      <c r="G133" s="37">
        <v>45478</v>
      </c>
      <c r="H133" s="34" t="s">
        <v>263</v>
      </c>
      <c r="I133" s="39"/>
      <c r="J133" s="34"/>
      <c r="K133" s="36"/>
      <c r="L133" s="39"/>
      <c r="M133" s="39"/>
      <c r="N133" s="34"/>
      <c r="O133" s="39"/>
    </row>
    <row r="134" customFormat="1" ht="33" customHeight="1" spans="1:15">
      <c r="A134" s="34"/>
      <c r="B134" s="35" t="s">
        <v>476</v>
      </c>
      <c r="C134" s="34" t="s">
        <v>469</v>
      </c>
      <c r="D134" s="34" t="s">
        <v>18</v>
      </c>
      <c r="E134" s="36">
        <v>2000</v>
      </c>
      <c r="F134" s="34">
        <v>1650002209</v>
      </c>
      <c r="G134" s="37">
        <v>45478</v>
      </c>
      <c r="H134" s="34" t="s">
        <v>263</v>
      </c>
      <c r="I134" s="39"/>
      <c r="J134" s="34"/>
      <c r="K134" s="36"/>
      <c r="L134" s="39"/>
      <c r="M134" s="39"/>
      <c r="N134" s="34"/>
      <c r="O134" s="39"/>
    </row>
    <row r="135" customFormat="1" ht="33" customHeight="1" spans="1:15">
      <c r="A135" s="34"/>
      <c r="B135" s="35" t="s">
        <v>477</v>
      </c>
      <c r="C135" s="34" t="s">
        <v>469</v>
      </c>
      <c r="D135" s="34" t="s">
        <v>18</v>
      </c>
      <c r="E135" s="36">
        <v>1000</v>
      </c>
      <c r="F135" s="34">
        <v>1650002526</v>
      </c>
      <c r="G135" s="37">
        <v>45478</v>
      </c>
      <c r="H135" s="34" t="s">
        <v>263</v>
      </c>
      <c r="I135" s="39"/>
      <c r="J135" s="34"/>
      <c r="K135" s="36"/>
      <c r="L135" s="39"/>
      <c r="M135" s="39"/>
      <c r="N135" s="34"/>
      <c r="O135" s="39"/>
    </row>
  </sheetData>
  <autoFilter xmlns:etc="http://www.wps.cn/officeDocument/2017/etCustomData" ref="A1:P135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5"/>
  <sheetViews>
    <sheetView view="pageBreakPreview" zoomScaleNormal="100" workbookViewId="0">
      <pane ySplit="3" topLeftCell="A17" activePane="bottomLeft" state="frozen"/>
      <selection/>
      <selection pane="bottomLeft" activeCell="H174" sqref="H174"/>
    </sheetView>
  </sheetViews>
  <sheetFormatPr defaultColWidth="8.725" defaultRowHeight="33" customHeight="1"/>
  <cols>
    <col min="1" max="1" width="8.725" style="6"/>
    <col min="2" max="2" width="40.875" style="4" customWidth="1"/>
    <col min="3" max="3" width="38.625" style="4" customWidth="1"/>
    <col min="4" max="4" width="13.875" style="6" customWidth="1"/>
    <col min="5" max="5" width="17.75" style="7" customWidth="1"/>
    <col min="6" max="6" width="14.3666666666667" style="8" customWidth="1"/>
    <col min="7" max="7" width="14" style="9" customWidth="1"/>
    <col min="8" max="8" width="8.725" style="6"/>
    <col min="9" max="9" width="48.375" style="4" customWidth="1"/>
    <col min="10" max="10" width="18.25" style="4" customWidth="1"/>
    <col min="11" max="11" width="18.5" style="4" customWidth="1"/>
    <col min="12" max="12" width="12.25" style="10" customWidth="1"/>
    <col min="13" max="13" width="8.725" style="6"/>
    <col min="14" max="14" width="19.25" style="4" customWidth="1"/>
    <col min="15" max="15" width="19.875" style="4" customWidth="1"/>
    <col min="16" max="16" width="26.25" style="4" customWidth="1"/>
    <col min="17" max="16384" width="8.725" style="4"/>
  </cols>
  <sheetData>
    <row r="1" ht="45" customHeight="1" spans="1:15">
      <c r="A1" s="11" t="s">
        <v>867</v>
      </c>
      <c r="B1" s="11"/>
      <c r="C1" s="11"/>
      <c r="D1" s="11"/>
      <c r="E1" s="11"/>
      <c r="F1" s="12"/>
      <c r="G1" s="11"/>
      <c r="H1" s="11"/>
      <c r="I1" s="11"/>
      <c r="J1" s="11"/>
      <c r="K1" s="11"/>
      <c r="L1" s="11"/>
      <c r="M1" s="11"/>
      <c r="N1" s="11"/>
      <c r="O1" s="11"/>
    </row>
    <row r="2" customHeight="1" spans="1:15">
      <c r="A2" s="13" t="s">
        <v>2</v>
      </c>
      <c r="B2" s="13" t="s">
        <v>3</v>
      </c>
      <c r="C2" s="13" t="s">
        <v>4</v>
      </c>
      <c r="D2" s="13" t="s">
        <v>5</v>
      </c>
      <c r="E2" s="14" t="s">
        <v>6</v>
      </c>
      <c r="F2" s="15"/>
      <c r="G2" s="14"/>
      <c r="H2" s="13"/>
      <c r="I2" s="13" t="s">
        <v>7</v>
      </c>
      <c r="J2" s="13"/>
      <c r="K2" s="13"/>
      <c r="L2" s="18"/>
      <c r="M2" s="13"/>
      <c r="N2" s="13" t="s">
        <v>8</v>
      </c>
      <c r="O2" s="13" t="s">
        <v>9</v>
      </c>
    </row>
    <row r="3" customHeight="1" spans="1:15">
      <c r="A3" s="13"/>
      <c r="B3" s="13"/>
      <c r="C3" s="13"/>
      <c r="D3" s="13"/>
      <c r="E3" s="14" t="s">
        <v>10</v>
      </c>
      <c r="F3" s="15" t="s">
        <v>11</v>
      </c>
      <c r="G3" s="14" t="s">
        <v>12</v>
      </c>
      <c r="H3" s="13" t="s">
        <v>13</v>
      </c>
      <c r="I3" s="13" t="s">
        <v>14</v>
      </c>
      <c r="J3" s="13" t="s">
        <v>5</v>
      </c>
      <c r="K3" s="13" t="s">
        <v>10</v>
      </c>
      <c r="L3" s="18" t="s">
        <v>15</v>
      </c>
      <c r="M3" s="13" t="s">
        <v>13</v>
      </c>
      <c r="N3" s="13"/>
      <c r="O3" s="13"/>
    </row>
    <row r="4" s="4" customFormat="1" customHeight="1" spans="1:15">
      <c r="A4" s="13">
        <v>1</v>
      </c>
      <c r="B4" s="16" t="s">
        <v>868</v>
      </c>
      <c r="C4" s="16" t="s">
        <v>869</v>
      </c>
      <c r="D4" s="13" t="s">
        <v>870</v>
      </c>
      <c r="E4" s="17">
        <v>25000</v>
      </c>
      <c r="F4" s="15"/>
      <c r="G4" s="18">
        <v>43860</v>
      </c>
      <c r="H4" s="13" t="s">
        <v>113</v>
      </c>
      <c r="I4" s="31" t="s">
        <v>871</v>
      </c>
      <c r="J4" s="31" t="s">
        <v>870</v>
      </c>
      <c r="K4" s="32">
        <v>142000</v>
      </c>
      <c r="L4" s="24">
        <v>43882</v>
      </c>
      <c r="M4" s="13" t="s">
        <v>224</v>
      </c>
      <c r="N4" s="16"/>
      <c r="O4" s="16"/>
    </row>
    <row r="5" customHeight="1" spans="1:15">
      <c r="A5" s="13">
        <v>2</v>
      </c>
      <c r="B5" s="16" t="s">
        <v>326</v>
      </c>
      <c r="C5" s="16"/>
      <c r="D5" s="13" t="s">
        <v>870</v>
      </c>
      <c r="E5" s="17">
        <v>50000</v>
      </c>
      <c r="F5" s="118" t="s">
        <v>872</v>
      </c>
      <c r="G5" s="18">
        <v>43858</v>
      </c>
      <c r="H5" s="13" t="s">
        <v>224</v>
      </c>
      <c r="I5" s="31" t="s">
        <v>120</v>
      </c>
      <c r="J5" s="31" t="s">
        <v>870</v>
      </c>
      <c r="K5" s="32">
        <v>50057</v>
      </c>
      <c r="L5" s="24">
        <v>43882</v>
      </c>
      <c r="M5" s="13" t="s">
        <v>224</v>
      </c>
      <c r="N5" s="16"/>
      <c r="O5" s="16"/>
    </row>
    <row r="6" customHeight="1" spans="1:15">
      <c r="A6" s="13">
        <v>3</v>
      </c>
      <c r="B6" s="16" t="s">
        <v>185</v>
      </c>
      <c r="C6" s="16"/>
      <c r="D6" s="13" t="s">
        <v>870</v>
      </c>
      <c r="E6" s="17">
        <v>200000</v>
      </c>
      <c r="F6" s="118" t="s">
        <v>873</v>
      </c>
      <c r="G6" s="18">
        <v>43857</v>
      </c>
      <c r="H6" s="13" t="s">
        <v>224</v>
      </c>
      <c r="I6" s="31" t="s">
        <v>874</v>
      </c>
      <c r="J6" s="31" t="s">
        <v>870</v>
      </c>
      <c r="K6" s="32">
        <v>20000</v>
      </c>
      <c r="L6" s="24">
        <v>43882</v>
      </c>
      <c r="M6" s="13" t="s">
        <v>224</v>
      </c>
      <c r="N6" s="16"/>
      <c r="O6" s="16"/>
    </row>
    <row r="7" customHeight="1" spans="1:15">
      <c r="A7" s="13">
        <v>4</v>
      </c>
      <c r="B7" s="16" t="s">
        <v>875</v>
      </c>
      <c r="C7" s="16"/>
      <c r="D7" s="13" t="s">
        <v>870</v>
      </c>
      <c r="E7" s="17">
        <v>100000</v>
      </c>
      <c r="F7" s="118" t="s">
        <v>876</v>
      </c>
      <c r="G7" s="18">
        <v>43857</v>
      </c>
      <c r="H7" s="13" t="s">
        <v>224</v>
      </c>
      <c r="I7" s="16" t="s">
        <v>877</v>
      </c>
      <c r="J7" s="16" t="s">
        <v>878</v>
      </c>
      <c r="K7" s="17">
        <v>7920</v>
      </c>
      <c r="L7" s="24">
        <v>43868</v>
      </c>
      <c r="M7" s="13" t="s">
        <v>211</v>
      </c>
      <c r="N7" s="16"/>
      <c r="O7" s="16" t="s">
        <v>879</v>
      </c>
    </row>
    <row r="8" customHeight="1" spans="1:16">
      <c r="A8" s="13">
        <v>5</v>
      </c>
      <c r="B8" s="16" t="s">
        <v>880</v>
      </c>
      <c r="C8" s="16"/>
      <c r="D8" s="13" t="s">
        <v>870</v>
      </c>
      <c r="E8" s="17">
        <v>10000</v>
      </c>
      <c r="F8" s="118" t="s">
        <v>881</v>
      </c>
      <c r="G8" s="18">
        <v>43860</v>
      </c>
      <c r="H8" s="13" t="s">
        <v>224</v>
      </c>
      <c r="I8" s="16" t="s">
        <v>882</v>
      </c>
      <c r="J8" s="16" t="s">
        <v>870</v>
      </c>
      <c r="K8" s="17">
        <v>638631</v>
      </c>
      <c r="L8" s="24">
        <v>43878</v>
      </c>
      <c r="M8" s="13" t="s">
        <v>19</v>
      </c>
      <c r="N8" s="16"/>
      <c r="O8" s="16"/>
      <c r="P8" s="4">
        <f>K7+K8+K10+K11+K12</f>
        <v>991011</v>
      </c>
    </row>
    <row r="9" customHeight="1" spans="1:15">
      <c r="A9" s="13">
        <v>6</v>
      </c>
      <c r="B9" s="16" t="s">
        <v>883</v>
      </c>
      <c r="C9" s="16"/>
      <c r="D9" s="13" t="s">
        <v>870</v>
      </c>
      <c r="E9" s="17">
        <v>2020</v>
      </c>
      <c r="F9" s="118" t="s">
        <v>884</v>
      </c>
      <c r="G9" s="18">
        <v>43860</v>
      </c>
      <c r="H9" s="13" t="s">
        <v>224</v>
      </c>
      <c r="I9" s="31" t="s">
        <v>885</v>
      </c>
      <c r="J9" s="31" t="s">
        <v>870</v>
      </c>
      <c r="K9" s="32">
        <v>136900</v>
      </c>
      <c r="L9" s="24">
        <v>43900</v>
      </c>
      <c r="M9" s="13" t="s">
        <v>264</v>
      </c>
      <c r="N9" s="16"/>
      <c r="O9" s="16"/>
    </row>
    <row r="10" customHeight="1" spans="1:15">
      <c r="A10" s="13">
        <v>7</v>
      </c>
      <c r="B10" s="16" t="s">
        <v>886</v>
      </c>
      <c r="C10" s="16"/>
      <c r="D10" s="13" t="s">
        <v>870</v>
      </c>
      <c r="E10" s="17">
        <v>2020</v>
      </c>
      <c r="F10" s="118" t="s">
        <v>887</v>
      </c>
      <c r="G10" s="18">
        <v>43860</v>
      </c>
      <c r="H10" s="13" t="s">
        <v>224</v>
      </c>
      <c r="I10" s="16" t="s">
        <v>888</v>
      </c>
      <c r="J10" s="16" t="s">
        <v>878</v>
      </c>
      <c r="K10" s="17">
        <v>29460</v>
      </c>
      <c r="L10" s="24">
        <v>43902</v>
      </c>
      <c r="M10" s="13" t="s">
        <v>211</v>
      </c>
      <c r="N10" s="16"/>
      <c r="O10" s="16" t="s">
        <v>879</v>
      </c>
    </row>
    <row r="11" customHeight="1" spans="1:15">
      <c r="A11" s="13">
        <v>8</v>
      </c>
      <c r="B11" s="16" t="s">
        <v>889</v>
      </c>
      <c r="C11" s="16"/>
      <c r="D11" s="13" t="s">
        <v>870</v>
      </c>
      <c r="E11" s="17">
        <v>46800</v>
      </c>
      <c r="F11" s="118" t="s">
        <v>890</v>
      </c>
      <c r="G11" s="18">
        <v>43860</v>
      </c>
      <c r="H11" s="13" t="s">
        <v>224</v>
      </c>
      <c r="I11" s="16" t="s">
        <v>891</v>
      </c>
      <c r="J11" s="16" t="s">
        <v>892</v>
      </c>
      <c r="K11" s="17">
        <v>95000</v>
      </c>
      <c r="L11" s="24">
        <v>43976</v>
      </c>
      <c r="M11" s="13" t="s">
        <v>99</v>
      </c>
      <c r="N11" s="16"/>
      <c r="O11" s="16"/>
    </row>
    <row r="12" customHeight="1" spans="1:15">
      <c r="A12" s="13">
        <v>9</v>
      </c>
      <c r="B12" s="16" t="s">
        <v>893</v>
      </c>
      <c r="C12" s="16"/>
      <c r="D12" s="13" t="s">
        <v>870</v>
      </c>
      <c r="E12" s="17">
        <v>10000</v>
      </c>
      <c r="F12" s="118" t="s">
        <v>894</v>
      </c>
      <c r="G12" s="18">
        <v>43861</v>
      </c>
      <c r="H12" s="13" t="s">
        <v>224</v>
      </c>
      <c r="I12" s="16" t="s">
        <v>885</v>
      </c>
      <c r="J12" s="16" t="s">
        <v>870</v>
      </c>
      <c r="K12" s="17">
        <v>220000</v>
      </c>
      <c r="L12" s="24">
        <v>43983</v>
      </c>
      <c r="M12" s="13" t="s">
        <v>76</v>
      </c>
      <c r="N12" s="16"/>
      <c r="O12" s="16"/>
    </row>
    <row r="13" customHeight="1" spans="1:15">
      <c r="A13" s="13">
        <v>10</v>
      </c>
      <c r="B13" s="16" t="s">
        <v>895</v>
      </c>
      <c r="C13" s="16"/>
      <c r="D13" s="13" t="s">
        <v>870</v>
      </c>
      <c r="E13" s="17">
        <v>20000</v>
      </c>
      <c r="F13" s="118" t="s">
        <v>896</v>
      </c>
      <c r="G13" s="18">
        <v>43861</v>
      </c>
      <c r="H13" s="13" t="s">
        <v>224</v>
      </c>
      <c r="I13" s="31" t="s">
        <v>897</v>
      </c>
      <c r="J13" s="31" t="s">
        <v>870</v>
      </c>
      <c r="K13" s="32">
        <v>50000</v>
      </c>
      <c r="L13" s="24">
        <v>44034</v>
      </c>
      <c r="M13" s="13" t="s">
        <v>189</v>
      </c>
      <c r="N13" s="16"/>
      <c r="O13" s="16"/>
    </row>
    <row r="14" customHeight="1" spans="1:15">
      <c r="A14" s="13">
        <v>11</v>
      </c>
      <c r="B14" s="16" t="s">
        <v>898</v>
      </c>
      <c r="C14" s="16"/>
      <c r="D14" s="13" t="s">
        <v>870</v>
      </c>
      <c r="E14" s="17">
        <v>10000</v>
      </c>
      <c r="F14" s="118" t="s">
        <v>899</v>
      </c>
      <c r="G14" s="18">
        <v>43860</v>
      </c>
      <c r="H14" s="13" t="s">
        <v>224</v>
      </c>
      <c r="I14" s="16" t="s">
        <v>900</v>
      </c>
      <c r="J14" s="16" t="s">
        <v>901</v>
      </c>
      <c r="K14" s="17">
        <v>9100</v>
      </c>
      <c r="L14" s="24">
        <v>44484</v>
      </c>
      <c r="M14" s="13" t="s">
        <v>76</v>
      </c>
      <c r="N14" s="16"/>
      <c r="O14" s="16"/>
    </row>
    <row r="15" customHeight="1" spans="1:15">
      <c r="A15" s="13">
        <v>12</v>
      </c>
      <c r="B15" s="31" t="s">
        <v>191</v>
      </c>
      <c r="C15" s="16" t="s">
        <v>902</v>
      </c>
      <c r="D15" s="13" t="s">
        <v>870</v>
      </c>
      <c r="E15" s="17">
        <v>100000</v>
      </c>
      <c r="F15" s="118" t="s">
        <v>903</v>
      </c>
      <c r="G15" s="18">
        <v>43861</v>
      </c>
      <c r="H15" s="13" t="s">
        <v>224</v>
      </c>
      <c r="I15" s="16" t="s">
        <v>904</v>
      </c>
      <c r="J15" s="16" t="s">
        <v>870</v>
      </c>
      <c r="K15" s="17">
        <v>47466</v>
      </c>
      <c r="L15" s="24">
        <v>44551</v>
      </c>
      <c r="M15" s="13" t="s">
        <v>99</v>
      </c>
      <c r="N15" s="16"/>
      <c r="O15" s="16"/>
    </row>
    <row r="16" ht="42" customHeight="1" spans="1:15">
      <c r="A16" s="13">
        <v>13</v>
      </c>
      <c r="B16" s="16" t="s">
        <v>905</v>
      </c>
      <c r="C16" s="16"/>
      <c r="D16" s="13" t="s">
        <v>870</v>
      </c>
      <c r="E16" s="17">
        <v>21100</v>
      </c>
      <c r="F16" s="19" t="s">
        <v>906</v>
      </c>
      <c r="G16" s="18">
        <v>43890</v>
      </c>
      <c r="H16" s="13" t="s">
        <v>76</v>
      </c>
      <c r="I16" s="16" t="s">
        <v>37</v>
      </c>
      <c r="J16" s="16" t="s">
        <v>870</v>
      </c>
      <c r="K16" s="17">
        <v>62480</v>
      </c>
      <c r="L16" s="24">
        <v>44701</v>
      </c>
      <c r="M16" s="13" t="s">
        <v>99</v>
      </c>
      <c r="N16" s="16"/>
      <c r="O16" s="16"/>
    </row>
    <row r="17" customHeight="1" spans="1:15">
      <c r="A17" s="13">
        <v>14</v>
      </c>
      <c r="B17" s="31" t="s">
        <v>907</v>
      </c>
      <c r="C17" s="16" t="s">
        <v>902</v>
      </c>
      <c r="D17" s="13" t="s">
        <v>870</v>
      </c>
      <c r="E17" s="17">
        <v>10000</v>
      </c>
      <c r="F17" s="15"/>
      <c r="G17" s="18">
        <v>43864</v>
      </c>
      <c r="H17" s="13" t="s">
        <v>113</v>
      </c>
      <c r="I17" s="16" t="s">
        <v>908</v>
      </c>
      <c r="J17" s="16" t="s">
        <v>870</v>
      </c>
      <c r="K17" s="17">
        <v>100000</v>
      </c>
      <c r="L17" s="24">
        <v>44700</v>
      </c>
      <c r="M17" s="13" t="s">
        <v>39</v>
      </c>
      <c r="N17" s="16"/>
      <c r="O17" s="16"/>
    </row>
    <row r="18" customHeight="1" spans="1:15">
      <c r="A18" s="13">
        <v>15</v>
      </c>
      <c r="B18" s="31" t="s">
        <v>179</v>
      </c>
      <c r="C18" s="16" t="s">
        <v>902</v>
      </c>
      <c r="D18" s="13" t="s">
        <v>870</v>
      </c>
      <c r="E18" s="17">
        <v>12000</v>
      </c>
      <c r="F18" s="118" t="s">
        <v>909</v>
      </c>
      <c r="G18" s="18">
        <v>43864</v>
      </c>
      <c r="H18" s="13" t="s">
        <v>113</v>
      </c>
      <c r="I18" s="16" t="s">
        <v>908</v>
      </c>
      <c r="J18" s="16" t="s">
        <v>870</v>
      </c>
      <c r="K18" s="17">
        <v>20000</v>
      </c>
      <c r="L18" s="24">
        <v>44700</v>
      </c>
      <c r="M18" s="13" t="s">
        <v>264</v>
      </c>
      <c r="N18" s="16"/>
      <c r="O18" s="16"/>
    </row>
    <row r="19" customHeight="1" spans="1:15">
      <c r="A19" s="13">
        <v>16</v>
      </c>
      <c r="B19" s="31" t="s">
        <v>910</v>
      </c>
      <c r="C19" s="16" t="s">
        <v>902</v>
      </c>
      <c r="D19" s="13" t="s">
        <v>870</v>
      </c>
      <c r="E19" s="17">
        <v>20000</v>
      </c>
      <c r="F19" s="118" t="s">
        <v>911</v>
      </c>
      <c r="G19" s="18">
        <v>43868</v>
      </c>
      <c r="H19" s="13" t="s">
        <v>113</v>
      </c>
      <c r="I19" s="16" t="s">
        <v>912</v>
      </c>
      <c r="J19" s="16" t="s">
        <v>870</v>
      </c>
      <c r="K19" s="17">
        <v>74460</v>
      </c>
      <c r="L19" s="24">
        <v>44782</v>
      </c>
      <c r="M19" s="13" t="s">
        <v>99</v>
      </c>
      <c r="N19" s="16"/>
      <c r="O19" s="16"/>
    </row>
    <row r="20" customHeight="1" spans="1:15">
      <c r="A20" s="13">
        <v>17</v>
      </c>
      <c r="B20" s="31" t="s">
        <v>913</v>
      </c>
      <c r="C20" s="16" t="s">
        <v>914</v>
      </c>
      <c r="D20" s="13" t="s">
        <v>870</v>
      </c>
      <c r="E20" s="17">
        <v>86900</v>
      </c>
      <c r="F20" s="118" t="s">
        <v>915</v>
      </c>
      <c r="G20" s="18">
        <v>43876</v>
      </c>
      <c r="H20" s="13" t="s">
        <v>113</v>
      </c>
      <c r="I20" s="16"/>
      <c r="J20" s="16"/>
      <c r="K20" s="16"/>
      <c r="L20" s="24"/>
      <c r="M20" s="13"/>
      <c r="N20" s="16"/>
      <c r="O20" s="16"/>
    </row>
    <row r="21" customHeight="1" spans="1:15">
      <c r="A21" s="13">
        <v>18</v>
      </c>
      <c r="B21" s="31" t="s">
        <v>916</v>
      </c>
      <c r="C21" s="16" t="s">
        <v>917</v>
      </c>
      <c r="D21" s="13" t="s">
        <v>870</v>
      </c>
      <c r="E21" s="17">
        <v>19723</v>
      </c>
      <c r="F21" s="118" t="s">
        <v>918</v>
      </c>
      <c r="G21" s="18">
        <v>43865</v>
      </c>
      <c r="H21" s="13" t="s">
        <v>113</v>
      </c>
      <c r="I21" s="16"/>
      <c r="J21" s="16"/>
      <c r="K21" s="16"/>
      <c r="L21" s="24"/>
      <c r="M21" s="13"/>
      <c r="N21" s="16"/>
      <c r="O21" s="16"/>
    </row>
    <row r="22" customHeight="1" spans="1:15">
      <c r="A22" s="13">
        <v>19</v>
      </c>
      <c r="B22" s="16" t="s">
        <v>916</v>
      </c>
      <c r="C22" s="16"/>
      <c r="D22" s="13" t="s">
        <v>870</v>
      </c>
      <c r="E22" s="17">
        <v>2710</v>
      </c>
      <c r="F22" s="118" t="s">
        <v>919</v>
      </c>
      <c r="G22" s="18">
        <v>43886</v>
      </c>
      <c r="H22" s="13" t="s">
        <v>113</v>
      </c>
      <c r="I22" s="16"/>
      <c r="J22" s="16"/>
      <c r="K22" s="16"/>
      <c r="L22" s="24"/>
      <c r="M22" s="13"/>
      <c r="N22" s="16"/>
      <c r="O22" s="16"/>
    </row>
    <row r="23" customHeight="1" spans="1:15">
      <c r="A23" s="13">
        <v>20</v>
      </c>
      <c r="B23" s="31" t="s">
        <v>916</v>
      </c>
      <c r="C23" s="16" t="s">
        <v>917</v>
      </c>
      <c r="D23" s="13" t="s">
        <v>870</v>
      </c>
      <c r="E23" s="17">
        <v>29234</v>
      </c>
      <c r="F23" s="118" t="s">
        <v>920</v>
      </c>
      <c r="G23" s="18">
        <v>43868</v>
      </c>
      <c r="H23" s="13" t="s">
        <v>113</v>
      </c>
      <c r="I23" s="16"/>
      <c r="J23" s="16"/>
      <c r="K23" s="16"/>
      <c r="L23" s="24"/>
      <c r="M23" s="13"/>
      <c r="N23" s="16"/>
      <c r="O23" s="16"/>
    </row>
    <row r="24" customHeight="1" spans="1:15">
      <c r="A24" s="13">
        <v>21</v>
      </c>
      <c r="B24" s="31" t="s">
        <v>916</v>
      </c>
      <c r="C24" s="16" t="s">
        <v>917</v>
      </c>
      <c r="D24" s="13" t="s">
        <v>870</v>
      </c>
      <c r="E24" s="17">
        <v>1100</v>
      </c>
      <c r="F24" s="118" t="s">
        <v>921</v>
      </c>
      <c r="G24" s="18">
        <v>43872</v>
      </c>
      <c r="H24" s="13" t="s">
        <v>113</v>
      </c>
      <c r="I24" s="16"/>
      <c r="J24" s="16"/>
      <c r="K24" s="16"/>
      <c r="L24" s="24"/>
      <c r="M24" s="13"/>
      <c r="N24" s="16"/>
      <c r="O24" s="16"/>
    </row>
    <row r="25" customHeight="1" spans="1:15">
      <c r="A25" s="13">
        <v>22</v>
      </c>
      <c r="B25" s="31" t="s">
        <v>913</v>
      </c>
      <c r="C25" s="16" t="s">
        <v>922</v>
      </c>
      <c r="D25" s="13" t="s">
        <v>870</v>
      </c>
      <c r="E25" s="17">
        <v>20000</v>
      </c>
      <c r="F25" s="118" t="s">
        <v>923</v>
      </c>
      <c r="G25" s="18">
        <v>43876</v>
      </c>
      <c r="H25" s="13" t="s">
        <v>113</v>
      </c>
      <c r="I25" s="16"/>
      <c r="J25" s="16"/>
      <c r="K25" s="16"/>
      <c r="L25" s="24"/>
      <c r="M25" s="13"/>
      <c r="N25" s="16"/>
      <c r="O25" s="16"/>
    </row>
    <row r="26" customHeight="1" spans="1:15">
      <c r="A26" s="13">
        <v>23</v>
      </c>
      <c r="B26" s="16" t="s">
        <v>924</v>
      </c>
      <c r="C26" s="16"/>
      <c r="D26" s="13" t="s">
        <v>870</v>
      </c>
      <c r="E26" s="17">
        <v>1600</v>
      </c>
      <c r="F26" s="118" t="s">
        <v>925</v>
      </c>
      <c r="G26" s="18">
        <v>43869</v>
      </c>
      <c r="H26" s="13" t="s">
        <v>39</v>
      </c>
      <c r="I26" s="16"/>
      <c r="J26" s="16"/>
      <c r="K26" s="16"/>
      <c r="L26" s="24"/>
      <c r="M26" s="13"/>
      <c r="N26" s="16"/>
      <c r="O26" s="16"/>
    </row>
    <row r="27" customHeight="1" spans="1:15">
      <c r="A27" s="13">
        <v>24</v>
      </c>
      <c r="B27" s="16" t="s">
        <v>926</v>
      </c>
      <c r="C27" s="16"/>
      <c r="D27" s="13" t="s">
        <v>870</v>
      </c>
      <c r="E27" s="17">
        <v>1000</v>
      </c>
      <c r="F27" s="118" t="s">
        <v>927</v>
      </c>
      <c r="G27" s="18">
        <v>43872</v>
      </c>
      <c r="H27" s="13" t="s">
        <v>39</v>
      </c>
      <c r="I27" s="16"/>
      <c r="J27" s="16"/>
      <c r="K27" s="16"/>
      <c r="L27" s="24"/>
      <c r="M27" s="13"/>
      <c r="N27" s="16"/>
      <c r="O27" s="16"/>
    </row>
    <row r="28" customHeight="1" spans="1:15">
      <c r="A28" s="13">
        <v>25</v>
      </c>
      <c r="B28" s="16" t="s">
        <v>928</v>
      </c>
      <c r="C28" s="16"/>
      <c r="D28" s="13" t="s">
        <v>870</v>
      </c>
      <c r="E28" s="17">
        <v>2950</v>
      </c>
      <c r="F28" s="19" t="s">
        <v>929</v>
      </c>
      <c r="G28" s="18">
        <v>43874</v>
      </c>
      <c r="H28" s="13" t="s">
        <v>39</v>
      </c>
      <c r="I28" s="16"/>
      <c r="J28" s="16"/>
      <c r="K28" s="16"/>
      <c r="L28" s="24"/>
      <c r="M28" s="13"/>
      <c r="N28" s="16"/>
      <c r="O28" s="16"/>
    </row>
    <row r="29" customHeight="1" spans="1:15">
      <c r="A29" s="13">
        <v>26</v>
      </c>
      <c r="B29" s="16" t="s">
        <v>930</v>
      </c>
      <c r="C29" s="16"/>
      <c r="D29" s="13" t="s">
        <v>870</v>
      </c>
      <c r="E29" s="17">
        <v>6766</v>
      </c>
      <c r="F29" s="118" t="s">
        <v>931</v>
      </c>
      <c r="G29" s="18">
        <v>43872</v>
      </c>
      <c r="H29" s="13" t="s">
        <v>39</v>
      </c>
      <c r="I29" s="16"/>
      <c r="J29" s="16"/>
      <c r="K29" s="16"/>
      <c r="L29" s="24"/>
      <c r="M29" s="13"/>
      <c r="N29" s="16"/>
      <c r="O29" s="16"/>
    </row>
    <row r="30" customHeight="1" spans="1:15">
      <c r="A30" s="13">
        <v>27</v>
      </c>
      <c r="B30" s="31" t="s">
        <v>932</v>
      </c>
      <c r="C30" s="16"/>
      <c r="D30" s="13" t="s">
        <v>870</v>
      </c>
      <c r="E30" s="17">
        <v>50000</v>
      </c>
      <c r="F30" s="118" t="s">
        <v>933</v>
      </c>
      <c r="G30" s="18">
        <v>43887</v>
      </c>
      <c r="H30" s="13" t="s">
        <v>264</v>
      </c>
      <c r="I30" s="16"/>
      <c r="J30" s="16"/>
      <c r="K30" s="16"/>
      <c r="L30" s="24"/>
      <c r="M30" s="13"/>
      <c r="N30" s="16"/>
      <c r="O30" s="16"/>
    </row>
    <row r="31" customHeight="1" spans="1:15">
      <c r="A31" s="13">
        <v>28</v>
      </c>
      <c r="B31" s="16" t="s">
        <v>632</v>
      </c>
      <c r="C31" s="16"/>
      <c r="D31" s="13" t="s">
        <v>870</v>
      </c>
      <c r="E31" s="17">
        <v>100000</v>
      </c>
      <c r="F31" s="118" t="s">
        <v>934</v>
      </c>
      <c r="G31" s="18">
        <v>43871</v>
      </c>
      <c r="H31" s="13" t="s">
        <v>264</v>
      </c>
      <c r="I31" s="16"/>
      <c r="J31" s="16"/>
      <c r="K31" s="16"/>
      <c r="L31" s="24"/>
      <c r="M31" s="13"/>
      <c r="N31" s="16"/>
      <c r="O31" s="16"/>
    </row>
    <row r="32" customHeight="1" spans="1:15">
      <c r="A32" s="13">
        <v>29</v>
      </c>
      <c r="B32" s="16" t="s">
        <v>935</v>
      </c>
      <c r="C32" s="16"/>
      <c r="D32" s="13" t="s">
        <v>870</v>
      </c>
      <c r="E32" s="17">
        <v>2340</v>
      </c>
      <c r="F32" s="118" t="s">
        <v>936</v>
      </c>
      <c r="G32" s="18">
        <v>43874</v>
      </c>
      <c r="H32" s="13" t="s">
        <v>264</v>
      </c>
      <c r="I32" s="16"/>
      <c r="J32" s="16"/>
      <c r="K32" s="16"/>
      <c r="L32" s="24"/>
      <c r="M32" s="13"/>
      <c r="N32" s="16"/>
      <c r="O32" s="16"/>
    </row>
    <row r="33" customHeight="1" spans="1:15">
      <c r="A33" s="13">
        <v>30</v>
      </c>
      <c r="B33" s="16" t="s">
        <v>937</v>
      </c>
      <c r="C33" s="16"/>
      <c r="D33" s="13" t="s">
        <v>870</v>
      </c>
      <c r="E33" s="17">
        <v>62950</v>
      </c>
      <c r="F33" s="19" t="s">
        <v>938</v>
      </c>
      <c r="G33" s="18">
        <v>43873</v>
      </c>
      <c r="H33" s="13" t="s">
        <v>264</v>
      </c>
      <c r="I33" s="16"/>
      <c r="J33" s="16"/>
      <c r="K33" s="16"/>
      <c r="L33" s="24"/>
      <c r="M33" s="13"/>
      <c r="N33" s="16"/>
      <c r="O33" s="16"/>
    </row>
    <row r="34" customHeight="1" spans="1:15">
      <c r="A34" s="13">
        <v>31</v>
      </c>
      <c r="B34" s="16" t="s">
        <v>939</v>
      </c>
      <c r="C34" s="16"/>
      <c r="D34" s="13" t="s">
        <v>870</v>
      </c>
      <c r="E34" s="17">
        <v>4200</v>
      </c>
      <c r="F34" s="19" t="s">
        <v>940</v>
      </c>
      <c r="G34" s="18">
        <v>43864</v>
      </c>
      <c r="H34" s="13" t="s">
        <v>70</v>
      </c>
      <c r="I34" s="16"/>
      <c r="J34" s="16"/>
      <c r="K34" s="16"/>
      <c r="L34" s="24"/>
      <c r="M34" s="13"/>
      <c r="N34" s="16"/>
      <c r="O34" s="16"/>
    </row>
    <row r="35" customHeight="1" spans="1:15">
      <c r="A35" s="13">
        <v>32</v>
      </c>
      <c r="B35" s="16" t="s">
        <v>941</v>
      </c>
      <c r="C35" s="16"/>
      <c r="D35" s="13" t="s">
        <v>870</v>
      </c>
      <c r="E35" s="17">
        <v>20000</v>
      </c>
      <c r="F35" s="118" t="s">
        <v>942</v>
      </c>
      <c r="G35" s="18">
        <v>43863</v>
      </c>
      <c r="H35" s="13" t="s">
        <v>70</v>
      </c>
      <c r="I35" s="16"/>
      <c r="J35" s="16"/>
      <c r="K35" s="16"/>
      <c r="L35" s="24"/>
      <c r="M35" s="13"/>
      <c r="N35" s="16"/>
      <c r="O35" s="16"/>
    </row>
    <row r="36" customHeight="1" spans="1:15">
      <c r="A36" s="13">
        <v>33</v>
      </c>
      <c r="B36" s="16" t="s">
        <v>943</v>
      </c>
      <c r="C36" s="16"/>
      <c r="D36" s="13" t="s">
        <v>870</v>
      </c>
      <c r="E36" s="17">
        <v>4900</v>
      </c>
      <c r="F36" s="19" t="s">
        <v>944</v>
      </c>
      <c r="G36" s="18">
        <v>43862</v>
      </c>
      <c r="H36" s="13" t="s">
        <v>70</v>
      </c>
      <c r="I36" s="16"/>
      <c r="J36" s="16"/>
      <c r="K36" s="16"/>
      <c r="L36" s="24"/>
      <c r="M36" s="13"/>
      <c r="N36" s="16"/>
      <c r="O36" s="16"/>
    </row>
    <row r="37" customHeight="1" spans="1:15">
      <c r="A37" s="13">
        <v>34</v>
      </c>
      <c r="B37" s="16" t="s">
        <v>945</v>
      </c>
      <c r="C37" s="16"/>
      <c r="D37" s="13" t="s">
        <v>870</v>
      </c>
      <c r="E37" s="17">
        <v>7000</v>
      </c>
      <c r="F37" s="19" t="s">
        <v>946</v>
      </c>
      <c r="G37" s="18">
        <v>43862</v>
      </c>
      <c r="H37" s="13" t="s">
        <v>70</v>
      </c>
      <c r="I37" s="16"/>
      <c r="J37" s="16"/>
      <c r="K37" s="16"/>
      <c r="L37" s="24"/>
      <c r="M37" s="13"/>
      <c r="N37" s="16"/>
      <c r="O37" s="16"/>
    </row>
    <row r="38" customHeight="1" spans="1:15">
      <c r="A38" s="13">
        <v>35</v>
      </c>
      <c r="B38" s="16" t="s">
        <v>947</v>
      </c>
      <c r="C38" s="16"/>
      <c r="D38" s="13" t="s">
        <v>870</v>
      </c>
      <c r="E38" s="17">
        <v>10000</v>
      </c>
      <c r="F38" s="118" t="s">
        <v>948</v>
      </c>
      <c r="G38" s="18">
        <v>43862</v>
      </c>
      <c r="H38" s="13" t="s">
        <v>84</v>
      </c>
      <c r="I38" s="16"/>
      <c r="J38" s="16"/>
      <c r="K38" s="16"/>
      <c r="L38" s="24"/>
      <c r="M38" s="13"/>
      <c r="N38" s="16"/>
      <c r="O38" s="16"/>
    </row>
    <row r="39" customHeight="1" spans="1:15">
      <c r="A39" s="13">
        <v>36</v>
      </c>
      <c r="B39" s="16" t="s">
        <v>949</v>
      </c>
      <c r="C39" s="16"/>
      <c r="D39" s="13" t="s">
        <v>870</v>
      </c>
      <c r="E39" s="17">
        <v>10000</v>
      </c>
      <c r="F39" s="118" t="s">
        <v>950</v>
      </c>
      <c r="G39" s="18">
        <v>43863</v>
      </c>
      <c r="H39" s="13" t="s">
        <v>84</v>
      </c>
      <c r="I39" s="16"/>
      <c r="J39" s="16"/>
      <c r="K39" s="16"/>
      <c r="L39" s="24"/>
      <c r="M39" s="13"/>
      <c r="N39" s="16"/>
      <c r="O39" s="16"/>
    </row>
    <row r="40" customHeight="1" spans="1:15">
      <c r="A40" s="13">
        <v>37</v>
      </c>
      <c r="B40" s="16" t="s">
        <v>951</v>
      </c>
      <c r="C40" s="16"/>
      <c r="D40" s="13" t="s">
        <v>870</v>
      </c>
      <c r="E40" s="17">
        <v>10000</v>
      </c>
      <c r="F40" s="118" t="s">
        <v>952</v>
      </c>
      <c r="G40" s="18">
        <v>43863</v>
      </c>
      <c r="H40" s="13" t="s">
        <v>84</v>
      </c>
      <c r="I40" s="16"/>
      <c r="J40" s="16"/>
      <c r="K40" s="16"/>
      <c r="L40" s="24"/>
      <c r="M40" s="13"/>
      <c r="N40" s="16"/>
      <c r="O40" s="16"/>
    </row>
    <row r="41" customHeight="1" spans="1:15">
      <c r="A41" s="13">
        <v>38</v>
      </c>
      <c r="B41" s="16" t="s">
        <v>953</v>
      </c>
      <c r="C41" s="16"/>
      <c r="D41" s="13" t="s">
        <v>870</v>
      </c>
      <c r="E41" s="17">
        <v>10000</v>
      </c>
      <c r="F41" s="118" t="s">
        <v>954</v>
      </c>
      <c r="G41" s="18">
        <v>43863</v>
      </c>
      <c r="H41" s="13" t="s">
        <v>84</v>
      </c>
      <c r="I41" s="16"/>
      <c r="J41" s="16"/>
      <c r="K41" s="16"/>
      <c r="L41" s="24"/>
      <c r="M41" s="13"/>
      <c r="N41" s="16"/>
      <c r="O41" s="16"/>
    </row>
    <row r="42" customHeight="1" spans="1:15">
      <c r="A42" s="13">
        <v>39</v>
      </c>
      <c r="B42" s="16" t="s">
        <v>955</v>
      </c>
      <c r="C42" s="16"/>
      <c r="D42" s="13" t="s">
        <v>870</v>
      </c>
      <c r="E42" s="17">
        <v>20000</v>
      </c>
      <c r="F42" s="118" t="s">
        <v>956</v>
      </c>
      <c r="G42" s="18">
        <v>43864</v>
      </c>
      <c r="H42" s="13" t="s">
        <v>84</v>
      </c>
      <c r="I42" s="16"/>
      <c r="J42" s="16"/>
      <c r="K42" s="16"/>
      <c r="L42" s="24"/>
      <c r="M42" s="13"/>
      <c r="N42" s="16"/>
      <c r="O42" s="16"/>
    </row>
    <row r="43" customHeight="1" spans="1:15">
      <c r="A43" s="13">
        <v>40</v>
      </c>
      <c r="B43" s="16" t="s">
        <v>957</v>
      </c>
      <c r="C43" s="16"/>
      <c r="D43" s="13" t="s">
        <v>870</v>
      </c>
      <c r="E43" s="17">
        <v>1000</v>
      </c>
      <c r="F43" s="118" t="s">
        <v>958</v>
      </c>
      <c r="G43" s="18">
        <v>43863</v>
      </c>
      <c r="H43" s="13" t="s">
        <v>84</v>
      </c>
      <c r="I43" s="16"/>
      <c r="J43" s="16"/>
      <c r="K43" s="16"/>
      <c r="L43" s="24"/>
      <c r="M43" s="13"/>
      <c r="N43" s="16"/>
      <c r="O43" s="16"/>
    </row>
    <row r="44" customHeight="1" spans="1:15">
      <c r="A44" s="13">
        <v>41</v>
      </c>
      <c r="B44" s="16" t="s">
        <v>959</v>
      </c>
      <c r="C44" s="16"/>
      <c r="D44" s="13" t="s">
        <v>870</v>
      </c>
      <c r="E44" s="17">
        <v>1000</v>
      </c>
      <c r="F44" s="118" t="s">
        <v>960</v>
      </c>
      <c r="G44" s="18">
        <v>43864</v>
      </c>
      <c r="H44" s="13" t="s">
        <v>84</v>
      </c>
      <c r="I44" s="16"/>
      <c r="J44" s="16"/>
      <c r="K44" s="16"/>
      <c r="L44" s="24"/>
      <c r="M44" s="13"/>
      <c r="N44" s="16"/>
      <c r="O44" s="16"/>
    </row>
    <row r="45" customHeight="1" spans="1:15">
      <c r="A45" s="13">
        <v>42</v>
      </c>
      <c r="B45" s="16" t="s">
        <v>961</v>
      </c>
      <c r="C45" s="16"/>
      <c r="D45" s="13" t="s">
        <v>870</v>
      </c>
      <c r="E45" s="17">
        <v>2500</v>
      </c>
      <c r="F45" s="118" t="s">
        <v>962</v>
      </c>
      <c r="G45" s="18">
        <v>43864</v>
      </c>
      <c r="H45" s="13" t="s">
        <v>84</v>
      </c>
      <c r="I45" s="16"/>
      <c r="J45" s="16"/>
      <c r="K45" s="16"/>
      <c r="L45" s="24"/>
      <c r="M45" s="13"/>
      <c r="N45" s="16"/>
      <c r="O45" s="16"/>
    </row>
    <row r="46" customHeight="1" spans="1:15">
      <c r="A46" s="13">
        <v>43</v>
      </c>
      <c r="B46" s="16" t="s">
        <v>276</v>
      </c>
      <c r="C46" s="16"/>
      <c r="D46" s="13" t="s">
        <v>870</v>
      </c>
      <c r="E46" s="17">
        <v>20000</v>
      </c>
      <c r="F46" s="15"/>
      <c r="G46" s="18">
        <v>43864</v>
      </c>
      <c r="H46" s="13" t="s">
        <v>84</v>
      </c>
      <c r="I46" s="16"/>
      <c r="J46" s="16"/>
      <c r="K46" s="16"/>
      <c r="L46" s="24"/>
      <c r="M46" s="13"/>
      <c r="N46" s="16"/>
      <c r="O46" s="16"/>
    </row>
    <row r="47" customHeight="1" spans="1:15">
      <c r="A47" s="13">
        <v>44</v>
      </c>
      <c r="B47" s="16" t="s">
        <v>963</v>
      </c>
      <c r="C47" s="16"/>
      <c r="D47" s="13" t="s">
        <v>870</v>
      </c>
      <c r="E47" s="17">
        <v>800</v>
      </c>
      <c r="F47" s="15"/>
      <c r="G47" s="18">
        <v>43864</v>
      </c>
      <c r="H47" s="13" t="s">
        <v>84</v>
      </c>
      <c r="I47" s="16"/>
      <c r="J47" s="16"/>
      <c r="K47" s="16"/>
      <c r="L47" s="24"/>
      <c r="M47" s="13"/>
      <c r="N47" s="16"/>
      <c r="O47" s="16"/>
    </row>
    <row r="48" customHeight="1" spans="1:15">
      <c r="A48" s="13">
        <v>45</v>
      </c>
      <c r="B48" s="16" t="s">
        <v>964</v>
      </c>
      <c r="C48" s="16"/>
      <c r="D48" s="13" t="s">
        <v>870</v>
      </c>
      <c r="E48" s="17">
        <v>3105</v>
      </c>
      <c r="F48" s="19" t="s">
        <v>965</v>
      </c>
      <c r="G48" s="18">
        <v>43866</v>
      </c>
      <c r="H48" s="13" t="s">
        <v>84</v>
      </c>
      <c r="I48" s="16"/>
      <c r="J48" s="16"/>
      <c r="K48" s="16"/>
      <c r="L48" s="24"/>
      <c r="M48" s="13"/>
      <c r="N48" s="16"/>
      <c r="O48" s="16"/>
    </row>
    <row r="49" customHeight="1" spans="1:15">
      <c r="A49" s="13">
        <v>46</v>
      </c>
      <c r="B49" s="16" t="s">
        <v>966</v>
      </c>
      <c r="C49" s="16"/>
      <c r="D49" s="13" t="s">
        <v>870</v>
      </c>
      <c r="E49" s="17">
        <v>2450</v>
      </c>
      <c r="F49" s="118" t="s">
        <v>967</v>
      </c>
      <c r="G49" s="18">
        <v>43867</v>
      </c>
      <c r="H49" s="13" t="s">
        <v>84</v>
      </c>
      <c r="I49" s="16"/>
      <c r="J49" s="16"/>
      <c r="K49" s="16"/>
      <c r="L49" s="24"/>
      <c r="M49" s="13"/>
      <c r="N49" s="16"/>
      <c r="O49" s="16"/>
    </row>
    <row r="50" customHeight="1" spans="1:15">
      <c r="A50" s="13">
        <v>47</v>
      </c>
      <c r="B50" s="16" t="s">
        <v>968</v>
      </c>
      <c r="C50" s="16"/>
      <c r="D50" s="13" t="s">
        <v>870</v>
      </c>
      <c r="E50" s="17">
        <v>3000</v>
      </c>
      <c r="F50" s="118" t="s">
        <v>969</v>
      </c>
      <c r="G50" s="18">
        <v>43867</v>
      </c>
      <c r="H50" s="13" t="s">
        <v>84</v>
      </c>
      <c r="I50" s="16"/>
      <c r="J50" s="16"/>
      <c r="K50" s="16"/>
      <c r="L50" s="24"/>
      <c r="M50" s="13"/>
      <c r="N50" s="16"/>
      <c r="O50" s="16"/>
    </row>
    <row r="51" customHeight="1" spans="1:15">
      <c r="A51" s="13">
        <v>48</v>
      </c>
      <c r="B51" s="16" t="s">
        <v>970</v>
      </c>
      <c r="C51" s="16"/>
      <c r="D51" s="13" t="s">
        <v>870</v>
      </c>
      <c r="E51" s="17">
        <v>2700</v>
      </c>
      <c r="F51" s="118" t="s">
        <v>971</v>
      </c>
      <c r="G51" s="18">
        <v>43867</v>
      </c>
      <c r="H51" s="13" t="s">
        <v>84</v>
      </c>
      <c r="I51" s="16"/>
      <c r="J51" s="16"/>
      <c r="K51" s="16"/>
      <c r="L51" s="24"/>
      <c r="M51" s="13"/>
      <c r="N51" s="16"/>
      <c r="O51" s="16"/>
    </row>
    <row r="52" customHeight="1" spans="1:15">
      <c r="A52" s="13">
        <v>49</v>
      </c>
      <c r="B52" s="16" t="s">
        <v>972</v>
      </c>
      <c r="C52" s="16"/>
      <c r="D52" s="13" t="s">
        <v>870</v>
      </c>
      <c r="E52" s="17">
        <v>4940</v>
      </c>
      <c r="F52" s="118" t="s">
        <v>973</v>
      </c>
      <c r="G52" s="18">
        <v>43869</v>
      </c>
      <c r="H52" s="13" t="s">
        <v>84</v>
      </c>
      <c r="I52" s="16"/>
      <c r="J52" s="16"/>
      <c r="K52" s="16"/>
      <c r="L52" s="24"/>
      <c r="M52" s="13"/>
      <c r="N52" s="16"/>
      <c r="O52" s="16"/>
    </row>
    <row r="53" customHeight="1" spans="1:15">
      <c r="A53" s="13">
        <v>50</v>
      </c>
      <c r="B53" s="16" t="s">
        <v>974</v>
      </c>
      <c r="C53" s="16"/>
      <c r="D53" s="13" t="s">
        <v>870</v>
      </c>
      <c r="E53" s="17">
        <v>18300</v>
      </c>
      <c r="F53" s="118" t="s">
        <v>975</v>
      </c>
      <c r="G53" s="18">
        <v>43869</v>
      </c>
      <c r="H53" s="13" t="s">
        <v>84</v>
      </c>
      <c r="I53" s="16"/>
      <c r="J53" s="16"/>
      <c r="K53" s="16"/>
      <c r="L53" s="24"/>
      <c r="M53" s="13"/>
      <c r="N53" s="16"/>
      <c r="O53" s="16"/>
    </row>
    <row r="54" customHeight="1" spans="1:15">
      <c r="A54" s="13">
        <v>51</v>
      </c>
      <c r="B54" s="31" t="s">
        <v>976</v>
      </c>
      <c r="C54" s="16" t="s">
        <v>977</v>
      </c>
      <c r="D54" s="13" t="s">
        <v>870</v>
      </c>
      <c r="E54" s="17">
        <v>50000</v>
      </c>
      <c r="F54" s="118" t="s">
        <v>978</v>
      </c>
      <c r="G54" s="18">
        <v>43896</v>
      </c>
      <c r="H54" s="13" t="s">
        <v>224</v>
      </c>
      <c r="I54" s="16"/>
      <c r="J54" s="16"/>
      <c r="K54" s="16"/>
      <c r="L54" s="24"/>
      <c r="M54" s="13"/>
      <c r="N54" s="16"/>
      <c r="O54" s="16"/>
    </row>
    <row r="55" customHeight="1" spans="1:15">
      <c r="A55" s="13">
        <v>52</v>
      </c>
      <c r="B55" s="31" t="s">
        <v>979</v>
      </c>
      <c r="C55" s="16" t="s">
        <v>109</v>
      </c>
      <c r="D55" s="13" t="s">
        <v>870</v>
      </c>
      <c r="E55" s="17">
        <v>47466</v>
      </c>
      <c r="F55" s="15"/>
      <c r="G55" s="18">
        <v>44543</v>
      </c>
      <c r="H55" s="13" t="s">
        <v>76</v>
      </c>
      <c r="I55" s="16"/>
      <c r="J55" s="16"/>
      <c r="K55" s="16"/>
      <c r="L55" s="24"/>
      <c r="M55" s="13"/>
      <c r="N55" s="16"/>
      <c r="O55" s="16"/>
    </row>
    <row r="56" customHeight="1" spans="1:15">
      <c r="A56" s="13">
        <v>53</v>
      </c>
      <c r="B56" s="16" t="s">
        <v>980</v>
      </c>
      <c r="C56" s="16" t="s">
        <v>109</v>
      </c>
      <c r="D56" s="13" t="s">
        <v>870</v>
      </c>
      <c r="E56" s="17">
        <v>278500</v>
      </c>
      <c r="F56" s="15"/>
      <c r="G56" s="18">
        <v>44680</v>
      </c>
      <c r="H56" s="13" t="s">
        <v>211</v>
      </c>
      <c r="I56" s="16"/>
      <c r="J56" s="16"/>
      <c r="K56" s="16"/>
      <c r="L56" s="24"/>
      <c r="M56" s="13"/>
      <c r="N56" s="16"/>
      <c r="O56" s="16"/>
    </row>
    <row r="57" customHeight="1" spans="1:15">
      <c r="A57" s="13">
        <v>54</v>
      </c>
      <c r="B57" s="31" t="s">
        <v>37</v>
      </c>
      <c r="C57" s="16" t="s">
        <v>109</v>
      </c>
      <c r="D57" s="13" t="s">
        <v>870</v>
      </c>
      <c r="E57" s="17">
        <v>62480</v>
      </c>
      <c r="F57" s="15"/>
      <c r="G57" s="18">
        <v>44669</v>
      </c>
      <c r="H57" s="13" t="s">
        <v>19</v>
      </c>
      <c r="I57" s="16"/>
      <c r="J57" s="16"/>
      <c r="K57" s="16"/>
      <c r="L57" s="24"/>
      <c r="M57" s="13"/>
      <c r="N57" s="16"/>
      <c r="O57" s="16"/>
    </row>
    <row r="58" customHeight="1" spans="1:15">
      <c r="A58" s="13">
        <v>55</v>
      </c>
      <c r="B58" s="31" t="s">
        <v>191</v>
      </c>
      <c r="C58" s="16" t="s">
        <v>109</v>
      </c>
      <c r="D58" s="13" t="s">
        <v>870</v>
      </c>
      <c r="E58" s="17">
        <v>100000</v>
      </c>
      <c r="F58" s="15">
        <v>1650000115</v>
      </c>
      <c r="G58" s="18">
        <v>44700</v>
      </c>
      <c r="H58" s="13" t="s">
        <v>39</v>
      </c>
      <c r="I58" s="16"/>
      <c r="J58" s="16"/>
      <c r="K58" s="16"/>
      <c r="L58" s="24"/>
      <c r="M58" s="13"/>
      <c r="N58" s="16"/>
      <c r="O58" s="16"/>
    </row>
    <row r="59" customHeight="1" spans="1:15">
      <c r="A59" s="13">
        <v>56</v>
      </c>
      <c r="B59" s="31" t="s">
        <v>981</v>
      </c>
      <c r="C59" s="16" t="s">
        <v>109</v>
      </c>
      <c r="D59" s="13" t="s">
        <v>870</v>
      </c>
      <c r="E59" s="17">
        <v>20000</v>
      </c>
      <c r="F59" s="15">
        <v>1650000116</v>
      </c>
      <c r="G59" s="18">
        <v>44700</v>
      </c>
      <c r="H59" s="13" t="s">
        <v>264</v>
      </c>
      <c r="I59" s="16"/>
      <c r="J59" s="16"/>
      <c r="K59" s="16"/>
      <c r="L59" s="24"/>
      <c r="M59" s="13"/>
      <c r="N59" s="16"/>
      <c r="O59" s="16"/>
    </row>
    <row r="60" ht="41" customHeight="1" spans="1:15">
      <c r="A60" s="13">
        <v>57</v>
      </c>
      <c r="B60" s="16" t="s">
        <v>982</v>
      </c>
      <c r="C60" s="16"/>
      <c r="D60" s="13" t="s">
        <v>870</v>
      </c>
      <c r="E60" s="17">
        <f>346671-18300+5695+600+36198.17</f>
        <v>370864.17</v>
      </c>
      <c r="F60" s="15"/>
      <c r="G60" s="14"/>
      <c r="H60" s="13"/>
      <c r="I60" s="16"/>
      <c r="J60" s="16"/>
      <c r="K60" s="16"/>
      <c r="L60" s="24"/>
      <c r="M60" s="13"/>
      <c r="N60" s="16"/>
      <c r="O60" s="25" t="s">
        <v>983</v>
      </c>
    </row>
    <row r="61" s="5" customFormat="1" customHeight="1" spans="1:15">
      <c r="A61" s="13"/>
      <c r="B61" s="20" t="s">
        <v>984</v>
      </c>
      <c r="C61" s="20" t="s">
        <v>985</v>
      </c>
      <c r="D61" s="20"/>
      <c r="E61" s="21">
        <f>SUM(E4:E60)</f>
        <v>2111418.17</v>
      </c>
      <c r="F61" s="22"/>
      <c r="G61" s="23"/>
      <c r="H61" s="20"/>
      <c r="I61" s="26"/>
      <c r="J61" s="26"/>
      <c r="K61" s="21">
        <f>SUM(K4:K60)</f>
        <v>1703474</v>
      </c>
      <c r="L61" s="27"/>
      <c r="M61" s="20"/>
      <c r="N61" s="21">
        <f>E61-K61</f>
        <v>407944.17</v>
      </c>
      <c r="O61" s="26"/>
    </row>
    <row r="62" customHeight="1" spans="1:15">
      <c r="A62" s="13">
        <v>58</v>
      </c>
      <c r="B62" s="16" t="s">
        <v>191</v>
      </c>
      <c r="C62" s="16"/>
      <c r="D62" s="13" t="s">
        <v>986</v>
      </c>
      <c r="E62" s="17">
        <v>100000</v>
      </c>
      <c r="F62" s="19" t="s">
        <v>987</v>
      </c>
      <c r="G62" s="18">
        <v>44025</v>
      </c>
      <c r="H62" s="13" t="s">
        <v>113</v>
      </c>
      <c r="I62" s="16" t="s">
        <v>988</v>
      </c>
      <c r="J62" s="16" t="s">
        <v>986</v>
      </c>
      <c r="K62" s="17">
        <v>8000</v>
      </c>
      <c r="L62" s="24">
        <v>44027</v>
      </c>
      <c r="M62" s="13" t="s">
        <v>156</v>
      </c>
      <c r="N62" s="16"/>
      <c r="O62" s="16" t="s">
        <v>989</v>
      </c>
    </row>
    <row r="63" customHeight="1" spans="1:15">
      <c r="A63" s="13">
        <v>59</v>
      </c>
      <c r="B63" s="16" t="s">
        <v>191</v>
      </c>
      <c r="C63" s="16" t="s">
        <v>990</v>
      </c>
      <c r="D63" s="13" t="s">
        <v>986</v>
      </c>
      <c r="E63" s="17">
        <v>35000</v>
      </c>
      <c r="F63" s="118" t="s">
        <v>991</v>
      </c>
      <c r="G63" s="18">
        <v>44025</v>
      </c>
      <c r="H63" s="13" t="s">
        <v>113</v>
      </c>
      <c r="I63" s="16" t="s">
        <v>992</v>
      </c>
      <c r="J63" s="16" t="s">
        <v>986</v>
      </c>
      <c r="K63" s="17">
        <v>3893.7</v>
      </c>
      <c r="L63" s="24">
        <v>44033</v>
      </c>
      <c r="M63" s="13" t="s">
        <v>161</v>
      </c>
      <c r="N63" s="16"/>
      <c r="O63" s="16"/>
    </row>
    <row r="64" customHeight="1" spans="1:15">
      <c r="A64" s="13">
        <v>60</v>
      </c>
      <c r="B64" s="16" t="s">
        <v>191</v>
      </c>
      <c r="C64" s="16" t="s">
        <v>990</v>
      </c>
      <c r="D64" s="13" t="s">
        <v>986</v>
      </c>
      <c r="E64" s="17">
        <v>15000</v>
      </c>
      <c r="F64" s="118" t="s">
        <v>993</v>
      </c>
      <c r="G64" s="18">
        <v>44025</v>
      </c>
      <c r="H64" s="13" t="s">
        <v>113</v>
      </c>
      <c r="I64" s="16" t="s">
        <v>994</v>
      </c>
      <c r="J64" s="16" t="s">
        <v>986</v>
      </c>
      <c r="K64" s="17">
        <v>200</v>
      </c>
      <c r="L64" s="24">
        <v>44036</v>
      </c>
      <c r="M64" s="13" t="s">
        <v>156</v>
      </c>
      <c r="N64" s="16"/>
      <c r="O64" s="16"/>
    </row>
    <row r="65" customHeight="1" spans="1:15">
      <c r="A65" s="13">
        <v>61</v>
      </c>
      <c r="B65" s="16" t="s">
        <v>995</v>
      </c>
      <c r="C65" s="16" t="s">
        <v>990</v>
      </c>
      <c r="D65" s="13" t="s">
        <v>986</v>
      </c>
      <c r="E65" s="17">
        <v>200000</v>
      </c>
      <c r="F65" s="118" t="s">
        <v>996</v>
      </c>
      <c r="G65" s="18">
        <v>44028</v>
      </c>
      <c r="H65" s="13" t="s">
        <v>113</v>
      </c>
      <c r="I65" s="16" t="s">
        <v>997</v>
      </c>
      <c r="J65" s="16" t="s">
        <v>986</v>
      </c>
      <c r="K65" s="17">
        <v>3000</v>
      </c>
      <c r="L65" s="24">
        <v>44036</v>
      </c>
      <c r="M65" s="13" t="s">
        <v>156</v>
      </c>
      <c r="N65" s="16"/>
      <c r="O65" s="16"/>
    </row>
    <row r="66" customHeight="1" spans="1:16">
      <c r="A66" s="13">
        <v>62</v>
      </c>
      <c r="B66" s="16" t="s">
        <v>998</v>
      </c>
      <c r="C66" s="16"/>
      <c r="D66" s="13" t="s">
        <v>986</v>
      </c>
      <c r="E66" s="17">
        <v>10000</v>
      </c>
      <c r="F66" s="118" t="s">
        <v>999</v>
      </c>
      <c r="G66" s="18">
        <v>44023</v>
      </c>
      <c r="H66" s="13" t="s">
        <v>39</v>
      </c>
      <c r="I66" s="16" t="s">
        <v>874</v>
      </c>
      <c r="J66" s="16" t="s">
        <v>986</v>
      </c>
      <c r="K66" s="17">
        <v>5000</v>
      </c>
      <c r="L66" s="24">
        <v>44036</v>
      </c>
      <c r="M66" s="13" t="s">
        <v>156</v>
      </c>
      <c r="N66" s="16"/>
      <c r="O66" s="16"/>
      <c r="P66" s="33" t="s">
        <v>1000</v>
      </c>
    </row>
    <row r="67" customHeight="1" spans="1:16">
      <c r="A67" s="13">
        <v>63</v>
      </c>
      <c r="B67" s="16" t="s">
        <v>1001</v>
      </c>
      <c r="C67" s="16"/>
      <c r="D67" s="13" t="s">
        <v>986</v>
      </c>
      <c r="E67" s="17">
        <v>50000</v>
      </c>
      <c r="F67" s="118" t="s">
        <v>1002</v>
      </c>
      <c r="G67" s="18">
        <v>44023</v>
      </c>
      <c r="H67" s="13" t="s">
        <v>39</v>
      </c>
      <c r="I67" s="16" t="s">
        <v>1003</v>
      </c>
      <c r="J67" s="16" t="s">
        <v>986</v>
      </c>
      <c r="K67" s="17">
        <v>5000</v>
      </c>
      <c r="L67" s="24">
        <v>44036</v>
      </c>
      <c r="M67" s="13" t="s">
        <v>156</v>
      </c>
      <c r="N67" s="16"/>
      <c r="O67" s="16"/>
      <c r="P67" s="7" t="e">
        <f>K142-'捐赠资金明细表 (3)'!K49-'捐赠资金明细表 (3)'!K49-'捐赠资金明细表 (3)'!#REF!-'捐赠资金明细表 (3)'!#REF!-'捐赠资金明细表 (3)'!#REF!-'捐赠资金明细表 (3)'!#REF!-'捐赠资金明细表 (3)'!#REF!-'捐赠资金明细表 (3)'!#REF!-'捐赠资金明细表 (3)'!#REF!-'捐赠资金明细表 (3)'!#REF!-'捐赠资金明细表 (3)'!#REF!-'捐赠资金明细表 (3)'!#REF!-'捐赠资金明细表 (3)'!#REF!-'捐赠资金明细表 (3)'!#REF!-'捐赠资金明细表 (3)'!#REF!-'捐赠资金明细表 (3)'!#REF!-'捐赠资金明细表 (3)'!#REF!</f>
        <v>#REF!</v>
      </c>
    </row>
    <row r="68" customHeight="1" spans="1:16">
      <c r="A68" s="13">
        <v>64</v>
      </c>
      <c r="B68" s="16" t="s">
        <v>326</v>
      </c>
      <c r="C68" s="16"/>
      <c r="D68" s="13" t="s">
        <v>986</v>
      </c>
      <c r="E68" s="17">
        <v>50000</v>
      </c>
      <c r="F68" s="118" t="s">
        <v>1004</v>
      </c>
      <c r="G68" s="18">
        <v>44023</v>
      </c>
      <c r="H68" s="13" t="s">
        <v>39</v>
      </c>
      <c r="I68" s="16" t="s">
        <v>988</v>
      </c>
      <c r="J68" s="16" t="s">
        <v>986</v>
      </c>
      <c r="K68" s="17">
        <v>7000</v>
      </c>
      <c r="L68" s="24">
        <v>44036</v>
      </c>
      <c r="M68" s="13" t="s">
        <v>156</v>
      </c>
      <c r="N68" s="16"/>
      <c r="O68" s="16" t="s">
        <v>989</v>
      </c>
      <c r="P68" s="7">
        <v>4090858.7</v>
      </c>
    </row>
    <row r="69" customHeight="1" spans="1:15">
      <c r="A69" s="13">
        <v>65</v>
      </c>
      <c r="B69" s="16" t="s">
        <v>1005</v>
      </c>
      <c r="C69" s="16"/>
      <c r="D69" s="13" t="s">
        <v>986</v>
      </c>
      <c r="E69" s="17">
        <v>5000</v>
      </c>
      <c r="F69" s="118" t="s">
        <v>1006</v>
      </c>
      <c r="G69" s="18">
        <v>44023</v>
      </c>
      <c r="H69" s="13" t="s">
        <v>39</v>
      </c>
      <c r="I69" s="16" t="s">
        <v>871</v>
      </c>
      <c r="J69" s="16" t="s">
        <v>986</v>
      </c>
      <c r="K69" s="17">
        <v>50000</v>
      </c>
      <c r="L69" s="24">
        <v>44036</v>
      </c>
      <c r="M69" s="13" t="s">
        <v>156</v>
      </c>
      <c r="N69" s="16"/>
      <c r="O69" s="16"/>
    </row>
    <row r="70" customHeight="1" spans="1:15">
      <c r="A70" s="13">
        <v>66</v>
      </c>
      <c r="B70" s="16" t="s">
        <v>1007</v>
      </c>
      <c r="C70" s="16"/>
      <c r="D70" s="13" t="s">
        <v>986</v>
      </c>
      <c r="E70" s="17">
        <v>50000</v>
      </c>
      <c r="F70" s="118" t="s">
        <v>1008</v>
      </c>
      <c r="G70" s="18">
        <v>44022</v>
      </c>
      <c r="H70" s="13" t="s">
        <v>264</v>
      </c>
      <c r="I70" s="16" t="s">
        <v>1009</v>
      </c>
      <c r="J70" s="16" t="s">
        <v>986</v>
      </c>
      <c r="K70" s="17">
        <v>68000</v>
      </c>
      <c r="L70" s="24">
        <v>44042</v>
      </c>
      <c r="M70" s="13" t="s">
        <v>161</v>
      </c>
      <c r="N70" s="16"/>
      <c r="O70" s="16"/>
    </row>
    <row r="71" customHeight="1" spans="1:15">
      <c r="A71" s="13">
        <v>67</v>
      </c>
      <c r="B71" s="16" t="s">
        <v>1010</v>
      </c>
      <c r="C71" s="16"/>
      <c r="D71" s="13" t="s">
        <v>986</v>
      </c>
      <c r="E71" s="17">
        <v>60000</v>
      </c>
      <c r="F71" s="118" t="s">
        <v>1011</v>
      </c>
      <c r="G71" s="18">
        <v>44033</v>
      </c>
      <c r="H71" s="13" t="s">
        <v>19</v>
      </c>
      <c r="I71" s="16" t="s">
        <v>1012</v>
      </c>
      <c r="J71" s="16" t="s">
        <v>986</v>
      </c>
      <c r="K71" s="17">
        <v>68000</v>
      </c>
      <c r="L71" s="24">
        <v>44042</v>
      </c>
      <c r="M71" s="13" t="s">
        <v>161</v>
      </c>
      <c r="N71" s="16"/>
      <c r="O71" s="16"/>
    </row>
    <row r="72" customHeight="1" spans="1:15">
      <c r="A72" s="13">
        <v>68</v>
      </c>
      <c r="B72" s="16" t="s">
        <v>1013</v>
      </c>
      <c r="C72" s="16"/>
      <c r="D72" s="13" t="s">
        <v>986</v>
      </c>
      <c r="E72" s="17">
        <v>50000</v>
      </c>
      <c r="F72" s="118" t="s">
        <v>1014</v>
      </c>
      <c r="G72" s="18">
        <v>44033</v>
      </c>
      <c r="H72" s="13" t="s">
        <v>19</v>
      </c>
      <c r="I72" s="16" t="s">
        <v>1015</v>
      </c>
      <c r="J72" s="16" t="s">
        <v>986</v>
      </c>
      <c r="K72" s="17">
        <v>40000</v>
      </c>
      <c r="L72" s="24">
        <v>44042</v>
      </c>
      <c r="M72" s="13" t="s">
        <v>161</v>
      </c>
      <c r="N72" s="16"/>
      <c r="O72" s="16"/>
    </row>
    <row r="73" customHeight="1" spans="1:15">
      <c r="A73" s="13">
        <v>69</v>
      </c>
      <c r="B73" s="16" t="s">
        <v>166</v>
      </c>
      <c r="C73" s="16"/>
      <c r="D73" s="13" t="s">
        <v>986</v>
      </c>
      <c r="E73" s="17">
        <v>100000</v>
      </c>
      <c r="F73" s="118" t="s">
        <v>1016</v>
      </c>
      <c r="G73" s="18">
        <v>44033</v>
      </c>
      <c r="H73" s="13" t="s">
        <v>19</v>
      </c>
      <c r="I73" s="16" t="s">
        <v>1017</v>
      </c>
      <c r="J73" s="16" t="s">
        <v>986</v>
      </c>
      <c r="K73" s="17">
        <v>35000</v>
      </c>
      <c r="L73" s="24">
        <v>44061</v>
      </c>
      <c r="M73" s="13" t="s">
        <v>224</v>
      </c>
      <c r="N73" s="16"/>
      <c r="O73" s="16" t="s">
        <v>989</v>
      </c>
    </row>
    <row r="74" customHeight="1" spans="1:15">
      <c r="A74" s="13">
        <v>70</v>
      </c>
      <c r="B74" s="16" t="s">
        <v>632</v>
      </c>
      <c r="C74" s="16"/>
      <c r="D74" s="13" t="s">
        <v>986</v>
      </c>
      <c r="E74" s="17">
        <v>50000</v>
      </c>
      <c r="F74" s="15">
        <v>1650000059</v>
      </c>
      <c r="G74" s="18">
        <v>44033</v>
      </c>
      <c r="H74" s="13" t="s">
        <v>19</v>
      </c>
      <c r="I74" s="16" t="s">
        <v>1018</v>
      </c>
      <c r="J74" s="16" t="s">
        <v>986</v>
      </c>
      <c r="K74" s="17">
        <v>400000</v>
      </c>
      <c r="L74" s="24">
        <v>44060</v>
      </c>
      <c r="M74" s="13" t="s">
        <v>211</v>
      </c>
      <c r="N74" s="16"/>
      <c r="O74" s="16" t="s">
        <v>1019</v>
      </c>
    </row>
    <row r="75" customHeight="1" spans="1:15">
      <c r="A75" s="13">
        <v>71</v>
      </c>
      <c r="B75" s="16" t="s">
        <v>1020</v>
      </c>
      <c r="C75" s="16" t="s">
        <v>990</v>
      </c>
      <c r="D75" s="13" t="s">
        <v>986</v>
      </c>
      <c r="E75" s="17">
        <v>100000</v>
      </c>
      <c r="F75" s="118" t="s">
        <v>1021</v>
      </c>
      <c r="G75" s="18">
        <v>44033</v>
      </c>
      <c r="H75" s="13" t="s">
        <v>19</v>
      </c>
      <c r="I75" s="16" t="s">
        <v>1022</v>
      </c>
      <c r="J75" s="16" t="s">
        <v>986</v>
      </c>
      <c r="K75" s="17">
        <v>1500000</v>
      </c>
      <c r="L75" s="24">
        <v>44055</v>
      </c>
      <c r="M75" s="13" t="s">
        <v>70</v>
      </c>
      <c r="N75" s="16"/>
      <c r="O75" s="16"/>
    </row>
    <row r="76" customHeight="1" spans="1:15">
      <c r="A76" s="13">
        <v>72</v>
      </c>
      <c r="B76" s="16" t="s">
        <v>1020</v>
      </c>
      <c r="C76" s="16" t="s">
        <v>990</v>
      </c>
      <c r="D76" s="13" t="s">
        <v>986</v>
      </c>
      <c r="E76" s="17">
        <v>100000</v>
      </c>
      <c r="F76" s="118" t="s">
        <v>1021</v>
      </c>
      <c r="G76" s="18">
        <v>44033</v>
      </c>
      <c r="H76" s="13" t="s">
        <v>19</v>
      </c>
      <c r="I76" s="16" t="s">
        <v>1023</v>
      </c>
      <c r="J76" s="16" t="s">
        <v>986</v>
      </c>
      <c r="K76" s="17">
        <v>250000</v>
      </c>
      <c r="L76" s="24">
        <v>44055</v>
      </c>
      <c r="M76" s="13" t="s">
        <v>84</v>
      </c>
      <c r="N76" s="16"/>
      <c r="O76" s="16"/>
    </row>
    <row r="77" customHeight="1" spans="1:15">
      <c r="A77" s="13">
        <v>73</v>
      </c>
      <c r="B77" s="16" t="s">
        <v>1020</v>
      </c>
      <c r="C77" s="16"/>
      <c r="D77" s="13" t="s">
        <v>986</v>
      </c>
      <c r="E77" s="17">
        <v>800000</v>
      </c>
      <c r="F77" s="118" t="s">
        <v>1021</v>
      </c>
      <c r="G77" s="18">
        <v>44033</v>
      </c>
      <c r="H77" s="13" t="s">
        <v>19</v>
      </c>
      <c r="I77" s="16" t="s">
        <v>1024</v>
      </c>
      <c r="J77" s="16" t="s">
        <v>986</v>
      </c>
      <c r="K77" s="17">
        <v>1372965</v>
      </c>
      <c r="L77" s="24">
        <v>44056</v>
      </c>
      <c r="M77" s="13" t="s">
        <v>84</v>
      </c>
      <c r="N77" s="16"/>
      <c r="O77" s="16"/>
    </row>
    <row r="78" customHeight="1" spans="1:15">
      <c r="A78" s="13">
        <v>74</v>
      </c>
      <c r="B78" s="16" t="s">
        <v>1025</v>
      </c>
      <c r="C78" s="16"/>
      <c r="D78" s="13" t="s">
        <v>986</v>
      </c>
      <c r="E78" s="17">
        <v>10000</v>
      </c>
      <c r="F78" s="118" t="s">
        <v>1026</v>
      </c>
      <c r="G78" s="18">
        <v>44033</v>
      </c>
      <c r="H78" s="13" t="s">
        <v>19</v>
      </c>
      <c r="I78" s="16" t="s">
        <v>871</v>
      </c>
      <c r="J78" s="16" t="s">
        <v>986</v>
      </c>
      <c r="K78" s="17">
        <v>150000</v>
      </c>
      <c r="L78" s="24">
        <v>44055</v>
      </c>
      <c r="M78" s="13" t="s">
        <v>84</v>
      </c>
      <c r="N78" s="16"/>
      <c r="O78" s="16"/>
    </row>
    <row r="79" customHeight="1" spans="1:15">
      <c r="A79" s="13">
        <v>75</v>
      </c>
      <c r="B79" s="16" t="s">
        <v>1027</v>
      </c>
      <c r="C79" s="16"/>
      <c r="D79" s="13" t="s">
        <v>986</v>
      </c>
      <c r="E79" s="17">
        <v>10000</v>
      </c>
      <c r="F79" s="118" t="s">
        <v>1028</v>
      </c>
      <c r="G79" s="18">
        <v>44033</v>
      </c>
      <c r="H79" s="13" t="s">
        <v>19</v>
      </c>
      <c r="I79" s="16" t="s">
        <v>1029</v>
      </c>
      <c r="J79" s="16" t="s">
        <v>986</v>
      </c>
      <c r="K79" s="17">
        <v>20000</v>
      </c>
      <c r="L79" s="24">
        <v>44055</v>
      </c>
      <c r="M79" s="13" t="s">
        <v>73</v>
      </c>
      <c r="N79" s="16"/>
      <c r="O79" s="16"/>
    </row>
    <row r="80" customHeight="1" spans="1:15">
      <c r="A80" s="13">
        <v>76</v>
      </c>
      <c r="B80" s="16" t="s">
        <v>185</v>
      </c>
      <c r="C80" s="16"/>
      <c r="D80" s="13" t="s">
        <v>986</v>
      </c>
      <c r="E80" s="17">
        <v>360000</v>
      </c>
      <c r="F80" s="118" t="s">
        <v>1030</v>
      </c>
      <c r="G80" s="18">
        <v>44032</v>
      </c>
      <c r="H80" s="13" t="s">
        <v>59</v>
      </c>
      <c r="I80" s="16" t="s">
        <v>1031</v>
      </c>
      <c r="J80" s="16" t="s">
        <v>986</v>
      </c>
      <c r="K80" s="17">
        <v>15000</v>
      </c>
      <c r="L80" s="24">
        <v>44055</v>
      </c>
      <c r="M80" s="13" t="s">
        <v>73</v>
      </c>
      <c r="N80" s="16"/>
      <c r="O80" s="16"/>
    </row>
    <row r="81" customHeight="1" spans="1:15">
      <c r="A81" s="13">
        <v>77</v>
      </c>
      <c r="B81" s="16" t="s">
        <v>1032</v>
      </c>
      <c r="C81" s="16"/>
      <c r="D81" s="13" t="s">
        <v>986</v>
      </c>
      <c r="E81" s="17">
        <v>10000</v>
      </c>
      <c r="F81" s="118" t="s">
        <v>948</v>
      </c>
      <c r="G81" s="18">
        <v>44032</v>
      </c>
      <c r="H81" s="13" t="s">
        <v>59</v>
      </c>
      <c r="I81" s="16" t="s">
        <v>1033</v>
      </c>
      <c r="J81" s="16" t="s">
        <v>986</v>
      </c>
      <c r="K81" s="17">
        <v>5000</v>
      </c>
      <c r="L81" s="24">
        <v>44055</v>
      </c>
      <c r="M81" s="13" t="s">
        <v>73</v>
      </c>
      <c r="N81" s="16"/>
      <c r="O81" s="16"/>
    </row>
    <row r="82" customHeight="1" spans="1:15">
      <c r="A82" s="13">
        <v>78</v>
      </c>
      <c r="B82" s="16" t="s">
        <v>1034</v>
      </c>
      <c r="C82" s="16"/>
      <c r="D82" s="13" t="s">
        <v>986</v>
      </c>
      <c r="E82" s="17">
        <v>500000</v>
      </c>
      <c r="F82" s="118" t="s">
        <v>1035</v>
      </c>
      <c r="G82" s="18">
        <v>44032</v>
      </c>
      <c r="H82" s="13" t="s">
        <v>59</v>
      </c>
      <c r="I82" s="16" t="s">
        <v>1017</v>
      </c>
      <c r="J82" s="16" t="s">
        <v>986</v>
      </c>
      <c r="K82" s="17">
        <v>181000</v>
      </c>
      <c r="L82" s="24">
        <v>44055</v>
      </c>
      <c r="M82" s="13" t="s">
        <v>147</v>
      </c>
      <c r="N82" s="16"/>
      <c r="O82" s="16"/>
    </row>
    <row r="83" customHeight="1" spans="1:15">
      <c r="A83" s="13">
        <v>79</v>
      </c>
      <c r="B83" s="16" t="s">
        <v>1036</v>
      </c>
      <c r="C83" s="16"/>
      <c r="D83" s="13" t="s">
        <v>986</v>
      </c>
      <c r="E83" s="17">
        <v>500000</v>
      </c>
      <c r="F83" s="118" t="s">
        <v>1037</v>
      </c>
      <c r="G83" s="18">
        <v>44032</v>
      </c>
      <c r="H83" s="13" t="s">
        <v>59</v>
      </c>
      <c r="I83" s="16" t="s">
        <v>1038</v>
      </c>
      <c r="J83" s="16" t="s">
        <v>986</v>
      </c>
      <c r="K83" s="17">
        <v>22000</v>
      </c>
      <c r="L83" s="24">
        <v>44075</v>
      </c>
      <c r="M83" s="13" t="s">
        <v>76</v>
      </c>
      <c r="N83" s="16"/>
      <c r="O83" s="16"/>
    </row>
    <row r="84" customHeight="1" spans="1:15">
      <c r="A84" s="13">
        <v>80</v>
      </c>
      <c r="B84" s="16" t="s">
        <v>1039</v>
      </c>
      <c r="C84" s="16"/>
      <c r="D84" s="13" t="s">
        <v>986</v>
      </c>
      <c r="E84" s="17">
        <v>200000</v>
      </c>
      <c r="F84" s="118" t="s">
        <v>1040</v>
      </c>
      <c r="G84" s="18">
        <v>44032</v>
      </c>
      <c r="H84" s="13" t="s">
        <v>59</v>
      </c>
      <c r="I84" s="16" t="s">
        <v>1041</v>
      </c>
      <c r="J84" s="16" t="s">
        <v>986</v>
      </c>
      <c r="K84" s="17">
        <v>20000</v>
      </c>
      <c r="L84" s="24">
        <v>44075</v>
      </c>
      <c r="M84" s="13" t="s">
        <v>76</v>
      </c>
      <c r="N84" s="16"/>
      <c r="O84" s="16"/>
    </row>
    <row r="85" customHeight="1" spans="1:15">
      <c r="A85" s="13">
        <v>81</v>
      </c>
      <c r="B85" s="16" t="s">
        <v>1042</v>
      </c>
      <c r="C85" s="16"/>
      <c r="D85" s="13" t="s">
        <v>986</v>
      </c>
      <c r="E85" s="17">
        <v>101756.66</v>
      </c>
      <c r="F85" s="118" t="s">
        <v>1043</v>
      </c>
      <c r="G85" s="18">
        <v>44033</v>
      </c>
      <c r="H85" s="13" t="s">
        <v>59</v>
      </c>
      <c r="I85" s="16" t="s">
        <v>1044</v>
      </c>
      <c r="J85" s="16" t="s">
        <v>986</v>
      </c>
      <c r="K85" s="17">
        <v>20000</v>
      </c>
      <c r="L85" s="24">
        <v>44075</v>
      </c>
      <c r="M85" s="13" t="s">
        <v>76</v>
      </c>
      <c r="N85" s="16"/>
      <c r="O85" s="16"/>
    </row>
    <row r="86" customHeight="1" spans="1:15">
      <c r="A86" s="13">
        <v>82</v>
      </c>
      <c r="B86" s="16" t="s">
        <v>1045</v>
      </c>
      <c r="C86" s="16"/>
      <c r="D86" s="13" t="s">
        <v>986</v>
      </c>
      <c r="E86" s="17">
        <v>453035.46</v>
      </c>
      <c r="F86" s="19" t="s">
        <v>1046</v>
      </c>
      <c r="G86" s="18">
        <v>44032</v>
      </c>
      <c r="H86" s="13" t="s">
        <v>59</v>
      </c>
      <c r="I86" s="16" t="s">
        <v>1047</v>
      </c>
      <c r="J86" s="16" t="s">
        <v>986</v>
      </c>
      <c r="K86" s="17">
        <v>10000</v>
      </c>
      <c r="L86" s="24">
        <v>44075</v>
      </c>
      <c r="M86" s="13" t="s">
        <v>76</v>
      </c>
      <c r="N86" s="16"/>
      <c r="O86" s="16" t="s">
        <v>1048</v>
      </c>
    </row>
    <row r="87" customHeight="1" spans="1:15">
      <c r="A87" s="13">
        <v>83</v>
      </c>
      <c r="B87" s="16" t="s">
        <v>1049</v>
      </c>
      <c r="C87" s="16"/>
      <c r="D87" s="13" t="s">
        <v>986</v>
      </c>
      <c r="E87" s="17">
        <v>50000</v>
      </c>
      <c r="F87" s="118" t="s">
        <v>1050</v>
      </c>
      <c r="G87" s="18">
        <v>44042</v>
      </c>
      <c r="H87" s="13" t="s">
        <v>70</v>
      </c>
      <c r="I87" s="16" t="s">
        <v>1051</v>
      </c>
      <c r="J87" s="16" t="s">
        <v>986</v>
      </c>
      <c r="K87" s="17">
        <v>30000</v>
      </c>
      <c r="L87" s="24">
        <v>44075</v>
      </c>
      <c r="M87" s="13" t="s">
        <v>76</v>
      </c>
      <c r="N87" s="16"/>
      <c r="O87" s="16"/>
    </row>
    <row r="88" customHeight="1" spans="1:15">
      <c r="A88" s="13">
        <v>84</v>
      </c>
      <c r="B88" s="16" t="s">
        <v>1052</v>
      </c>
      <c r="C88" s="16"/>
      <c r="D88" s="13" t="s">
        <v>986</v>
      </c>
      <c r="E88" s="17">
        <v>10000</v>
      </c>
      <c r="F88" s="118" t="s">
        <v>1053</v>
      </c>
      <c r="G88" s="18">
        <v>44042</v>
      </c>
      <c r="H88" s="13" t="s">
        <v>70</v>
      </c>
      <c r="I88" s="16" t="s">
        <v>1054</v>
      </c>
      <c r="J88" s="16" t="s">
        <v>986</v>
      </c>
      <c r="K88" s="17">
        <v>300000</v>
      </c>
      <c r="L88" s="24">
        <v>44078</v>
      </c>
      <c r="M88" s="13" t="s">
        <v>113</v>
      </c>
      <c r="N88" s="16"/>
      <c r="O88" s="16" t="s">
        <v>1055</v>
      </c>
    </row>
    <row r="89" customHeight="1" spans="1:15">
      <c r="A89" s="13">
        <v>85</v>
      </c>
      <c r="B89" s="16" t="s">
        <v>1056</v>
      </c>
      <c r="C89" s="16"/>
      <c r="D89" s="13" t="s">
        <v>986</v>
      </c>
      <c r="E89" s="17">
        <v>50000</v>
      </c>
      <c r="F89" s="118" t="s">
        <v>1057</v>
      </c>
      <c r="G89" s="18">
        <v>44040</v>
      </c>
      <c r="H89" s="13" t="s">
        <v>84</v>
      </c>
      <c r="I89" s="16" t="s">
        <v>1058</v>
      </c>
      <c r="J89" s="16" t="s">
        <v>986</v>
      </c>
      <c r="K89" s="17">
        <v>300000</v>
      </c>
      <c r="L89" s="24">
        <v>44078</v>
      </c>
      <c r="M89" s="13" t="s">
        <v>113</v>
      </c>
      <c r="N89" s="16"/>
      <c r="O89" s="16" t="s">
        <v>1055</v>
      </c>
    </row>
    <row r="90" customHeight="1" spans="1:15">
      <c r="A90" s="13">
        <v>86</v>
      </c>
      <c r="B90" s="16" t="s">
        <v>1056</v>
      </c>
      <c r="C90" s="16"/>
      <c r="D90" s="13" t="s">
        <v>986</v>
      </c>
      <c r="E90" s="17">
        <v>50000</v>
      </c>
      <c r="F90" s="118" t="s">
        <v>1057</v>
      </c>
      <c r="G90" s="18">
        <v>44040</v>
      </c>
      <c r="H90" s="13" t="s">
        <v>84</v>
      </c>
      <c r="I90" s="16" t="s">
        <v>1059</v>
      </c>
      <c r="J90" s="16" t="s">
        <v>986</v>
      </c>
      <c r="K90" s="17">
        <v>100000</v>
      </c>
      <c r="L90" s="24">
        <v>44078</v>
      </c>
      <c r="M90" s="13" t="s">
        <v>113</v>
      </c>
      <c r="N90" s="16"/>
      <c r="O90" s="16" t="s">
        <v>1055</v>
      </c>
    </row>
    <row r="91" customHeight="1" spans="1:15">
      <c r="A91" s="13">
        <v>87</v>
      </c>
      <c r="B91" s="16" t="s">
        <v>1060</v>
      </c>
      <c r="C91" s="16"/>
      <c r="D91" s="13" t="s">
        <v>986</v>
      </c>
      <c r="E91" s="17">
        <v>158014.48</v>
      </c>
      <c r="F91" s="15"/>
      <c r="G91" s="18">
        <v>44039</v>
      </c>
      <c r="H91" s="13" t="s">
        <v>84</v>
      </c>
      <c r="I91" s="16" t="s">
        <v>1061</v>
      </c>
      <c r="J91" s="16" t="s">
        <v>986</v>
      </c>
      <c r="K91" s="17">
        <v>9800</v>
      </c>
      <c r="L91" s="24">
        <v>44078</v>
      </c>
      <c r="M91" s="13" t="s">
        <v>113</v>
      </c>
      <c r="N91" s="16"/>
      <c r="O91" s="16"/>
    </row>
    <row r="92" customHeight="1" spans="1:15">
      <c r="A92" s="13">
        <v>88</v>
      </c>
      <c r="B92" s="16" t="s">
        <v>1062</v>
      </c>
      <c r="C92" s="16"/>
      <c r="D92" s="13" t="s">
        <v>986</v>
      </c>
      <c r="E92" s="17">
        <v>400000</v>
      </c>
      <c r="F92" s="118" t="s">
        <v>1063</v>
      </c>
      <c r="G92" s="18">
        <v>44039</v>
      </c>
      <c r="H92" s="13" t="s">
        <v>84</v>
      </c>
      <c r="I92" s="16" t="s">
        <v>1064</v>
      </c>
      <c r="J92" s="16" t="s">
        <v>986</v>
      </c>
      <c r="K92" s="17">
        <v>132000</v>
      </c>
      <c r="L92" s="24">
        <v>44090</v>
      </c>
      <c r="M92" s="13" t="s">
        <v>39</v>
      </c>
      <c r="N92" s="16"/>
      <c r="O92" s="16" t="s">
        <v>1065</v>
      </c>
    </row>
    <row r="93" customHeight="1" spans="1:15">
      <c r="A93" s="13">
        <v>89</v>
      </c>
      <c r="B93" s="16" t="s">
        <v>1066</v>
      </c>
      <c r="C93" s="16"/>
      <c r="D93" s="13" t="s">
        <v>986</v>
      </c>
      <c r="E93" s="17">
        <v>200000</v>
      </c>
      <c r="F93" s="118" t="s">
        <v>1067</v>
      </c>
      <c r="G93" s="18">
        <v>44042</v>
      </c>
      <c r="H93" s="13" t="s">
        <v>84</v>
      </c>
      <c r="I93" s="16" t="s">
        <v>1068</v>
      </c>
      <c r="J93" s="16" t="s">
        <v>986</v>
      </c>
      <c r="K93" s="17">
        <v>97000</v>
      </c>
      <c r="L93" s="24">
        <v>44085</v>
      </c>
      <c r="M93" s="13" t="s">
        <v>39</v>
      </c>
      <c r="N93" s="16"/>
      <c r="O93" s="16" t="s">
        <v>989</v>
      </c>
    </row>
    <row r="94" customHeight="1" spans="1:15">
      <c r="A94" s="13">
        <v>90</v>
      </c>
      <c r="B94" s="16" t="s">
        <v>1069</v>
      </c>
      <c r="C94" s="16"/>
      <c r="D94" s="13" t="s">
        <v>986</v>
      </c>
      <c r="E94" s="17">
        <v>10000</v>
      </c>
      <c r="F94" s="15"/>
      <c r="G94" s="18">
        <v>44036</v>
      </c>
      <c r="H94" s="13" t="s">
        <v>73</v>
      </c>
      <c r="I94" s="16" t="s">
        <v>1070</v>
      </c>
      <c r="J94" s="16" t="s">
        <v>986</v>
      </c>
      <c r="K94" s="17">
        <v>10000</v>
      </c>
      <c r="L94" s="24">
        <v>44090</v>
      </c>
      <c r="M94" s="13" t="s">
        <v>264</v>
      </c>
      <c r="N94" s="16"/>
      <c r="O94" s="16"/>
    </row>
    <row r="95" customHeight="1" spans="1:15">
      <c r="A95" s="13">
        <v>91</v>
      </c>
      <c r="B95" s="16" t="s">
        <v>1071</v>
      </c>
      <c r="C95" s="16"/>
      <c r="D95" s="13" t="s">
        <v>986</v>
      </c>
      <c r="E95" s="17">
        <v>10000</v>
      </c>
      <c r="F95" s="15">
        <v>1650000052</v>
      </c>
      <c r="G95" s="18">
        <v>44036</v>
      </c>
      <c r="H95" s="13" t="s">
        <v>73</v>
      </c>
      <c r="I95" s="16" t="s">
        <v>1072</v>
      </c>
      <c r="J95" s="16" t="s">
        <v>986</v>
      </c>
      <c r="K95" s="17">
        <v>100000</v>
      </c>
      <c r="L95" s="24">
        <v>44098</v>
      </c>
      <c r="M95" s="13" t="s">
        <v>264</v>
      </c>
      <c r="N95" s="16"/>
      <c r="O95" s="16" t="s">
        <v>1073</v>
      </c>
    </row>
    <row r="96" customHeight="1" spans="1:15">
      <c r="A96" s="13">
        <v>92</v>
      </c>
      <c r="B96" s="16" t="s">
        <v>1074</v>
      </c>
      <c r="C96" s="16"/>
      <c r="D96" s="13" t="s">
        <v>986</v>
      </c>
      <c r="E96" s="17">
        <v>20000</v>
      </c>
      <c r="F96" s="15">
        <v>1650000046</v>
      </c>
      <c r="G96" s="18">
        <v>44036</v>
      </c>
      <c r="H96" s="13" t="s">
        <v>73</v>
      </c>
      <c r="I96" s="16" t="s">
        <v>1075</v>
      </c>
      <c r="J96" s="16" t="s">
        <v>986</v>
      </c>
      <c r="K96" s="17">
        <v>100000</v>
      </c>
      <c r="L96" s="24">
        <v>44098</v>
      </c>
      <c r="M96" s="13" t="s">
        <v>264</v>
      </c>
      <c r="N96" s="16"/>
      <c r="O96" s="16" t="s">
        <v>1073</v>
      </c>
    </row>
    <row r="97" customHeight="1" spans="1:15">
      <c r="A97" s="13">
        <v>93</v>
      </c>
      <c r="B97" s="16" t="s">
        <v>276</v>
      </c>
      <c r="C97" s="16"/>
      <c r="D97" s="13" t="s">
        <v>986</v>
      </c>
      <c r="E97" s="17">
        <v>20000</v>
      </c>
      <c r="F97" s="15">
        <v>1650000056</v>
      </c>
      <c r="G97" s="18">
        <v>44036</v>
      </c>
      <c r="H97" s="13" t="s">
        <v>73</v>
      </c>
      <c r="I97" s="16" t="s">
        <v>874</v>
      </c>
      <c r="J97" s="16" t="s">
        <v>986</v>
      </c>
      <c r="K97" s="17">
        <v>10000</v>
      </c>
      <c r="L97" s="24">
        <v>44090</v>
      </c>
      <c r="M97" s="13" t="s">
        <v>264</v>
      </c>
      <c r="N97" s="16"/>
      <c r="O97" s="16"/>
    </row>
    <row r="98" customHeight="1" spans="1:15">
      <c r="A98" s="13">
        <v>94</v>
      </c>
      <c r="B98" s="16" t="s">
        <v>1076</v>
      </c>
      <c r="C98" s="16"/>
      <c r="D98" s="13" t="s">
        <v>986</v>
      </c>
      <c r="E98" s="17">
        <v>10000</v>
      </c>
      <c r="F98" s="118" t="s">
        <v>1077</v>
      </c>
      <c r="G98" s="18">
        <v>44036</v>
      </c>
      <c r="H98" s="13" t="s">
        <v>73</v>
      </c>
      <c r="I98" s="16" t="s">
        <v>1078</v>
      </c>
      <c r="J98" s="16" t="s">
        <v>986</v>
      </c>
      <c r="K98" s="17">
        <v>1000000</v>
      </c>
      <c r="L98" s="24">
        <v>44116</v>
      </c>
      <c r="M98" s="13" t="s">
        <v>99</v>
      </c>
      <c r="N98" s="16"/>
      <c r="O98" s="16" t="s">
        <v>1079</v>
      </c>
    </row>
    <row r="99" customHeight="1" spans="1:15">
      <c r="A99" s="13">
        <v>95</v>
      </c>
      <c r="B99" s="16" t="s">
        <v>1080</v>
      </c>
      <c r="C99" s="16"/>
      <c r="D99" s="13" t="s">
        <v>986</v>
      </c>
      <c r="E99" s="17">
        <v>5000</v>
      </c>
      <c r="F99" s="15"/>
      <c r="G99" s="18">
        <v>44036</v>
      </c>
      <c r="H99" s="13" t="s">
        <v>73</v>
      </c>
      <c r="I99" s="16" t="s">
        <v>1081</v>
      </c>
      <c r="J99" s="16" t="s">
        <v>986</v>
      </c>
      <c r="K99" s="17">
        <v>200000</v>
      </c>
      <c r="L99" s="24">
        <v>44128</v>
      </c>
      <c r="M99" s="13" t="s">
        <v>76</v>
      </c>
      <c r="N99" s="16"/>
      <c r="O99" s="16" t="s">
        <v>1055</v>
      </c>
    </row>
    <row r="100" customHeight="1" spans="1:15">
      <c r="A100" s="13">
        <v>96</v>
      </c>
      <c r="B100" s="16" t="s">
        <v>941</v>
      </c>
      <c r="C100" s="16"/>
      <c r="D100" s="13" t="s">
        <v>986</v>
      </c>
      <c r="E100" s="17">
        <v>20000</v>
      </c>
      <c r="F100" s="118" t="s">
        <v>1082</v>
      </c>
      <c r="G100" s="18">
        <v>44036</v>
      </c>
      <c r="H100" s="13" t="s">
        <v>73</v>
      </c>
      <c r="I100" s="16" t="s">
        <v>1083</v>
      </c>
      <c r="J100" s="16" t="s">
        <v>986</v>
      </c>
      <c r="K100" s="17">
        <v>100000</v>
      </c>
      <c r="L100" s="24">
        <v>44128</v>
      </c>
      <c r="M100" s="13" t="s">
        <v>76</v>
      </c>
      <c r="N100" s="16"/>
      <c r="O100" s="16" t="s">
        <v>1055</v>
      </c>
    </row>
    <row r="101" customHeight="1" spans="1:15">
      <c r="A101" s="13">
        <v>97</v>
      </c>
      <c r="B101" s="16" t="s">
        <v>1084</v>
      </c>
      <c r="C101" s="16"/>
      <c r="D101" s="13" t="s">
        <v>986</v>
      </c>
      <c r="E101" s="17">
        <v>30000</v>
      </c>
      <c r="F101" s="15">
        <v>1650000045</v>
      </c>
      <c r="G101" s="18">
        <v>44036</v>
      </c>
      <c r="H101" s="13" t="s">
        <v>73</v>
      </c>
      <c r="I101" s="16" t="s">
        <v>1085</v>
      </c>
      <c r="J101" s="16" t="s">
        <v>986</v>
      </c>
      <c r="K101" s="17">
        <v>200000</v>
      </c>
      <c r="L101" s="24">
        <v>44128</v>
      </c>
      <c r="M101" s="13" t="s">
        <v>76</v>
      </c>
      <c r="N101" s="16"/>
      <c r="O101" s="16"/>
    </row>
    <row r="102" customHeight="1" spans="1:15">
      <c r="A102" s="13">
        <v>98</v>
      </c>
      <c r="B102" s="16" t="s">
        <v>1086</v>
      </c>
      <c r="C102" s="16"/>
      <c r="D102" s="13" t="s">
        <v>986</v>
      </c>
      <c r="E102" s="17">
        <v>20000</v>
      </c>
      <c r="F102" s="118" t="s">
        <v>1087</v>
      </c>
      <c r="G102" s="18">
        <v>44036</v>
      </c>
      <c r="H102" s="13" t="s">
        <v>73</v>
      </c>
      <c r="I102" s="16" t="s">
        <v>1088</v>
      </c>
      <c r="J102" s="16" t="s">
        <v>986</v>
      </c>
      <c r="K102" s="17">
        <v>100000</v>
      </c>
      <c r="L102" s="24">
        <v>44128</v>
      </c>
      <c r="M102" s="13" t="s">
        <v>113</v>
      </c>
      <c r="N102" s="16"/>
      <c r="O102" s="16" t="s">
        <v>1089</v>
      </c>
    </row>
    <row r="103" customHeight="1" spans="1:15">
      <c r="A103" s="13">
        <v>99</v>
      </c>
      <c r="B103" s="16" t="s">
        <v>1090</v>
      </c>
      <c r="C103" s="16"/>
      <c r="D103" s="13" t="s">
        <v>986</v>
      </c>
      <c r="E103" s="17">
        <v>20000</v>
      </c>
      <c r="F103" s="15"/>
      <c r="G103" s="18">
        <v>44036</v>
      </c>
      <c r="H103" s="13" t="s">
        <v>73</v>
      </c>
      <c r="I103" s="16" t="s">
        <v>1091</v>
      </c>
      <c r="J103" s="16" t="s">
        <v>986</v>
      </c>
      <c r="K103" s="17">
        <v>100000</v>
      </c>
      <c r="L103" s="24">
        <v>44165</v>
      </c>
      <c r="M103" s="13" t="s">
        <v>99</v>
      </c>
      <c r="N103" s="16"/>
      <c r="O103" s="16" t="s">
        <v>1092</v>
      </c>
    </row>
    <row r="104" customHeight="1" spans="1:15">
      <c r="A104" s="13">
        <v>100</v>
      </c>
      <c r="B104" s="16" t="s">
        <v>1093</v>
      </c>
      <c r="C104" s="16"/>
      <c r="D104" s="13" t="s">
        <v>986</v>
      </c>
      <c r="E104" s="17">
        <v>10000</v>
      </c>
      <c r="F104" s="15">
        <v>1650000054</v>
      </c>
      <c r="G104" s="18">
        <v>44036</v>
      </c>
      <c r="H104" s="13" t="s">
        <v>73</v>
      </c>
      <c r="I104" s="16"/>
      <c r="J104" s="16"/>
      <c r="K104" s="17"/>
      <c r="L104" s="24"/>
      <c r="M104" s="13"/>
      <c r="N104" s="16"/>
      <c r="O104" s="16"/>
    </row>
    <row r="105" customHeight="1" spans="1:15">
      <c r="A105" s="13">
        <v>101</v>
      </c>
      <c r="B105" s="16" t="s">
        <v>1094</v>
      </c>
      <c r="C105" s="16"/>
      <c r="D105" s="13" t="s">
        <v>986</v>
      </c>
      <c r="E105" s="17">
        <v>20000</v>
      </c>
      <c r="F105" s="15"/>
      <c r="G105" s="18">
        <v>44036</v>
      </c>
      <c r="H105" s="13" t="s">
        <v>73</v>
      </c>
      <c r="I105" s="16"/>
      <c r="J105" s="16"/>
      <c r="K105" s="17"/>
      <c r="L105" s="24"/>
      <c r="M105" s="13"/>
      <c r="N105" s="16"/>
      <c r="O105" s="16"/>
    </row>
    <row r="106" customHeight="1" spans="1:15">
      <c r="A106" s="13">
        <v>102</v>
      </c>
      <c r="B106" s="16" t="s">
        <v>1095</v>
      </c>
      <c r="C106" s="16"/>
      <c r="D106" s="13" t="s">
        <v>986</v>
      </c>
      <c r="E106" s="17">
        <v>20000</v>
      </c>
      <c r="F106" s="15">
        <v>1650000049</v>
      </c>
      <c r="G106" s="18">
        <v>44036</v>
      </c>
      <c r="H106" s="13" t="s">
        <v>73</v>
      </c>
      <c r="I106" s="16"/>
      <c r="J106" s="16"/>
      <c r="K106" s="17"/>
      <c r="L106" s="24"/>
      <c r="M106" s="13"/>
      <c r="N106" s="16"/>
      <c r="O106" s="16"/>
    </row>
    <row r="107" customHeight="1" spans="1:15">
      <c r="A107" s="13">
        <v>103</v>
      </c>
      <c r="B107" s="16" t="s">
        <v>1096</v>
      </c>
      <c r="C107" s="16"/>
      <c r="D107" s="13" t="s">
        <v>986</v>
      </c>
      <c r="E107" s="17">
        <v>20000</v>
      </c>
      <c r="F107" s="15">
        <v>1650000051</v>
      </c>
      <c r="G107" s="18">
        <v>44036</v>
      </c>
      <c r="H107" s="13" t="s">
        <v>73</v>
      </c>
      <c r="I107" s="16"/>
      <c r="J107" s="16"/>
      <c r="K107" s="17"/>
      <c r="L107" s="24"/>
      <c r="M107" s="13"/>
      <c r="N107" s="16"/>
      <c r="O107" s="16"/>
    </row>
    <row r="108" customHeight="1" spans="1:15">
      <c r="A108" s="13">
        <v>104</v>
      </c>
      <c r="B108" s="16" t="s">
        <v>1097</v>
      </c>
      <c r="C108" s="16"/>
      <c r="D108" s="13" t="s">
        <v>986</v>
      </c>
      <c r="E108" s="17">
        <v>10000</v>
      </c>
      <c r="F108" s="15">
        <v>1650000048</v>
      </c>
      <c r="G108" s="18">
        <v>44036</v>
      </c>
      <c r="H108" s="13" t="s">
        <v>73</v>
      </c>
      <c r="I108" s="16"/>
      <c r="J108" s="16"/>
      <c r="K108" s="17"/>
      <c r="L108" s="24"/>
      <c r="M108" s="13"/>
      <c r="N108" s="16"/>
      <c r="O108" s="16"/>
    </row>
    <row r="109" customHeight="1" spans="1:15">
      <c r="A109" s="13">
        <v>105</v>
      </c>
      <c r="B109" s="16" t="s">
        <v>1098</v>
      </c>
      <c r="C109" s="16"/>
      <c r="D109" s="13" t="s">
        <v>986</v>
      </c>
      <c r="E109" s="17">
        <v>10000</v>
      </c>
      <c r="F109" s="15"/>
      <c r="G109" s="18">
        <v>44036</v>
      </c>
      <c r="H109" s="13" t="s">
        <v>73</v>
      </c>
      <c r="I109" s="16"/>
      <c r="J109" s="16"/>
      <c r="K109" s="17"/>
      <c r="L109" s="24"/>
      <c r="M109" s="13"/>
      <c r="N109" s="16"/>
      <c r="O109" s="16"/>
    </row>
    <row r="110" customHeight="1" spans="1:15">
      <c r="A110" s="13">
        <v>106</v>
      </c>
      <c r="B110" s="16" t="s">
        <v>1099</v>
      </c>
      <c r="C110" s="16"/>
      <c r="D110" s="13" t="s">
        <v>986</v>
      </c>
      <c r="E110" s="17">
        <v>10000</v>
      </c>
      <c r="F110" s="118" t="s">
        <v>1100</v>
      </c>
      <c r="G110" s="18">
        <v>44036</v>
      </c>
      <c r="H110" s="13" t="s">
        <v>73</v>
      </c>
      <c r="I110" s="16"/>
      <c r="J110" s="16"/>
      <c r="K110" s="17"/>
      <c r="L110" s="24"/>
      <c r="M110" s="13"/>
      <c r="N110" s="16"/>
      <c r="O110" s="16"/>
    </row>
    <row r="111" customHeight="1" spans="1:15">
      <c r="A111" s="13">
        <v>107</v>
      </c>
      <c r="B111" s="16" t="s">
        <v>1101</v>
      </c>
      <c r="C111" s="16"/>
      <c r="D111" s="13" t="s">
        <v>986</v>
      </c>
      <c r="E111" s="17">
        <v>10000</v>
      </c>
      <c r="F111" s="15">
        <v>1650000053</v>
      </c>
      <c r="G111" s="18">
        <v>44036</v>
      </c>
      <c r="H111" s="13" t="s">
        <v>73</v>
      </c>
      <c r="I111" s="16"/>
      <c r="J111" s="16"/>
      <c r="K111" s="17"/>
      <c r="L111" s="24"/>
      <c r="M111" s="13"/>
      <c r="N111" s="16"/>
      <c r="O111" s="16"/>
    </row>
    <row r="112" customHeight="1" spans="1:15">
      <c r="A112" s="13">
        <v>108</v>
      </c>
      <c r="B112" s="16" t="s">
        <v>1102</v>
      </c>
      <c r="C112" s="16"/>
      <c r="D112" s="13" t="s">
        <v>986</v>
      </c>
      <c r="E112" s="17">
        <v>22720</v>
      </c>
      <c r="F112" s="118" t="s">
        <v>1103</v>
      </c>
      <c r="G112" s="18">
        <v>44036</v>
      </c>
      <c r="H112" s="13" t="s">
        <v>73</v>
      </c>
      <c r="I112" s="16"/>
      <c r="J112" s="16"/>
      <c r="K112" s="17"/>
      <c r="L112" s="24"/>
      <c r="M112" s="13"/>
      <c r="N112" s="16"/>
      <c r="O112" s="16"/>
    </row>
    <row r="113" customHeight="1" spans="1:15">
      <c r="A113" s="13">
        <v>109</v>
      </c>
      <c r="B113" s="16" t="s">
        <v>1104</v>
      </c>
      <c r="C113" s="16"/>
      <c r="D113" s="13" t="s">
        <v>986</v>
      </c>
      <c r="E113" s="17">
        <v>10000</v>
      </c>
      <c r="F113" s="15">
        <v>1650000055</v>
      </c>
      <c r="G113" s="18">
        <v>44036</v>
      </c>
      <c r="H113" s="13" t="s">
        <v>73</v>
      </c>
      <c r="I113" s="16"/>
      <c r="J113" s="16"/>
      <c r="K113" s="17"/>
      <c r="L113" s="24"/>
      <c r="M113" s="13"/>
      <c r="N113" s="16"/>
      <c r="O113" s="16"/>
    </row>
    <row r="114" customHeight="1" spans="1:15">
      <c r="A114" s="13">
        <v>110</v>
      </c>
      <c r="B114" s="16" t="s">
        <v>1105</v>
      </c>
      <c r="C114" s="16"/>
      <c r="D114" s="13" t="s">
        <v>986</v>
      </c>
      <c r="E114" s="17">
        <v>10000</v>
      </c>
      <c r="F114" s="15">
        <v>1650000047</v>
      </c>
      <c r="G114" s="18">
        <v>44036</v>
      </c>
      <c r="H114" s="13" t="s">
        <v>73</v>
      </c>
      <c r="I114" s="16"/>
      <c r="J114" s="16"/>
      <c r="K114" s="17"/>
      <c r="L114" s="24"/>
      <c r="M114" s="13"/>
      <c r="N114" s="16"/>
      <c r="O114" s="16"/>
    </row>
    <row r="115" customHeight="1" spans="1:15">
      <c r="A115" s="13">
        <v>111</v>
      </c>
      <c r="B115" s="16" t="s">
        <v>1106</v>
      </c>
      <c r="C115" s="16"/>
      <c r="D115" s="13" t="s">
        <v>986</v>
      </c>
      <c r="E115" s="17">
        <v>10000</v>
      </c>
      <c r="F115" s="118" t="s">
        <v>1107</v>
      </c>
      <c r="G115" s="18">
        <v>44036</v>
      </c>
      <c r="H115" s="13" t="s">
        <v>73</v>
      </c>
      <c r="I115" s="16"/>
      <c r="J115" s="16"/>
      <c r="K115" s="17"/>
      <c r="L115" s="24"/>
      <c r="M115" s="13"/>
      <c r="N115" s="16"/>
      <c r="O115" s="16"/>
    </row>
    <row r="116" customHeight="1" spans="1:15">
      <c r="A116" s="13">
        <v>112</v>
      </c>
      <c r="B116" s="16" t="s">
        <v>880</v>
      </c>
      <c r="C116" s="16"/>
      <c r="D116" s="13" t="s">
        <v>986</v>
      </c>
      <c r="E116" s="17">
        <v>100000</v>
      </c>
      <c r="F116" s="15"/>
      <c r="G116" s="18">
        <v>44036</v>
      </c>
      <c r="H116" s="13" t="s">
        <v>73</v>
      </c>
      <c r="I116" s="16"/>
      <c r="J116" s="16"/>
      <c r="K116" s="17"/>
      <c r="L116" s="24"/>
      <c r="M116" s="13"/>
      <c r="N116" s="16"/>
      <c r="O116" s="16"/>
    </row>
    <row r="117" customHeight="1" spans="1:15">
      <c r="A117" s="13">
        <v>113</v>
      </c>
      <c r="B117" s="16" t="s">
        <v>782</v>
      </c>
      <c r="C117" s="16"/>
      <c r="D117" s="13" t="s">
        <v>986</v>
      </c>
      <c r="E117" s="17">
        <v>50000</v>
      </c>
      <c r="F117" s="118" t="s">
        <v>1108</v>
      </c>
      <c r="G117" s="18">
        <v>44036</v>
      </c>
      <c r="H117" s="13" t="s">
        <v>73</v>
      </c>
      <c r="I117" s="16"/>
      <c r="J117" s="16"/>
      <c r="K117" s="17"/>
      <c r="L117" s="24"/>
      <c r="M117" s="13"/>
      <c r="N117" s="16"/>
      <c r="O117" s="16"/>
    </row>
    <row r="118" customHeight="1" spans="1:15">
      <c r="A118" s="13">
        <v>114</v>
      </c>
      <c r="B118" s="16" t="s">
        <v>323</v>
      </c>
      <c r="C118" s="16"/>
      <c r="D118" s="13" t="s">
        <v>986</v>
      </c>
      <c r="E118" s="17">
        <v>50000</v>
      </c>
      <c r="F118" s="118" t="s">
        <v>1109</v>
      </c>
      <c r="G118" s="18">
        <v>44036</v>
      </c>
      <c r="H118" s="13" t="s">
        <v>73</v>
      </c>
      <c r="I118" s="16"/>
      <c r="J118" s="16"/>
      <c r="K118" s="17"/>
      <c r="L118" s="24"/>
      <c r="M118" s="13"/>
      <c r="N118" s="16"/>
      <c r="O118" s="16"/>
    </row>
    <row r="119" customHeight="1" spans="1:15">
      <c r="A119" s="13">
        <v>115</v>
      </c>
      <c r="B119" s="16" t="s">
        <v>1110</v>
      </c>
      <c r="C119" s="16"/>
      <c r="D119" s="13" t="s">
        <v>986</v>
      </c>
      <c r="E119" s="17">
        <v>105600</v>
      </c>
      <c r="F119" s="118" t="s">
        <v>1111</v>
      </c>
      <c r="G119" s="18">
        <v>44036</v>
      </c>
      <c r="H119" s="13" t="s">
        <v>73</v>
      </c>
      <c r="I119" s="16"/>
      <c r="J119" s="16"/>
      <c r="K119" s="17"/>
      <c r="L119" s="24"/>
      <c r="M119" s="13"/>
      <c r="N119" s="16"/>
      <c r="O119" s="16"/>
    </row>
    <row r="120" customHeight="1" spans="1:15">
      <c r="A120" s="13">
        <v>116</v>
      </c>
      <c r="B120" s="16" t="s">
        <v>1112</v>
      </c>
      <c r="C120" s="16"/>
      <c r="D120" s="13" t="s">
        <v>986</v>
      </c>
      <c r="E120" s="17">
        <v>100000</v>
      </c>
      <c r="F120" s="118" t="s">
        <v>1113</v>
      </c>
      <c r="G120" s="18">
        <v>44036</v>
      </c>
      <c r="H120" s="13" t="s">
        <v>73</v>
      </c>
      <c r="I120" s="16"/>
      <c r="J120" s="16"/>
      <c r="K120" s="17"/>
      <c r="L120" s="24"/>
      <c r="M120" s="13"/>
      <c r="N120" s="16"/>
      <c r="O120" s="16"/>
    </row>
    <row r="121" customHeight="1" spans="1:15">
      <c r="A121" s="13">
        <v>117</v>
      </c>
      <c r="B121" s="16" t="s">
        <v>652</v>
      </c>
      <c r="C121" s="16"/>
      <c r="D121" s="13" t="s">
        <v>986</v>
      </c>
      <c r="E121" s="17">
        <v>100000</v>
      </c>
      <c r="F121" s="15"/>
      <c r="G121" s="18">
        <v>44034</v>
      </c>
      <c r="H121" s="13" t="s">
        <v>73</v>
      </c>
      <c r="I121" s="16"/>
      <c r="J121" s="16"/>
      <c r="K121" s="17"/>
      <c r="L121" s="24"/>
      <c r="M121" s="13"/>
      <c r="N121" s="16"/>
      <c r="O121" s="16"/>
    </row>
    <row r="122" customHeight="1" spans="1:15">
      <c r="A122" s="13">
        <v>118</v>
      </c>
      <c r="B122" s="16" t="s">
        <v>253</v>
      </c>
      <c r="C122" s="16"/>
      <c r="D122" s="13" t="s">
        <v>986</v>
      </c>
      <c r="E122" s="17">
        <v>146686.88</v>
      </c>
      <c r="F122" s="118" t="s">
        <v>1114</v>
      </c>
      <c r="G122" s="18">
        <v>44034</v>
      </c>
      <c r="H122" s="13" t="s">
        <v>73</v>
      </c>
      <c r="I122" s="16"/>
      <c r="J122" s="16"/>
      <c r="K122" s="17"/>
      <c r="L122" s="24"/>
      <c r="M122" s="13"/>
      <c r="N122" s="16"/>
      <c r="O122" s="16"/>
    </row>
    <row r="123" customHeight="1" spans="1:15">
      <c r="A123" s="13">
        <v>119</v>
      </c>
      <c r="B123" s="16" t="s">
        <v>1115</v>
      </c>
      <c r="C123" s="16"/>
      <c r="D123" s="13" t="s">
        <v>986</v>
      </c>
      <c r="E123" s="17">
        <v>100000</v>
      </c>
      <c r="F123" s="118" t="s">
        <v>1116</v>
      </c>
      <c r="G123" s="18">
        <v>44034</v>
      </c>
      <c r="H123" s="13" t="s">
        <v>73</v>
      </c>
      <c r="I123" s="16"/>
      <c r="J123" s="16"/>
      <c r="K123" s="17"/>
      <c r="L123" s="24"/>
      <c r="M123" s="13"/>
      <c r="N123" s="16"/>
      <c r="O123" s="16"/>
    </row>
    <row r="124" customHeight="1" spans="1:15">
      <c r="A124" s="13">
        <v>120</v>
      </c>
      <c r="B124" s="16" t="s">
        <v>179</v>
      </c>
      <c r="C124" s="16"/>
      <c r="D124" s="13" t="s">
        <v>986</v>
      </c>
      <c r="E124" s="17">
        <v>20000</v>
      </c>
      <c r="F124" s="118" t="s">
        <v>1117</v>
      </c>
      <c r="G124" s="18">
        <v>44034</v>
      </c>
      <c r="H124" s="13" t="s">
        <v>73</v>
      </c>
      <c r="I124" s="16"/>
      <c r="J124" s="16"/>
      <c r="K124" s="17"/>
      <c r="L124" s="24"/>
      <c r="M124" s="13"/>
      <c r="N124" s="16"/>
      <c r="O124" s="16"/>
    </row>
    <row r="125" customHeight="1" spans="1:15">
      <c r="A125" s="13">
        <v>121</v>
      </c>
      <c r="B125" s="16" t="s">
        <v>1118</v>
      </c>
      <c r="C125" s="16"/>
      <c r="D125" s="13" t="s">
        <v>986</v>
      </c>
      <c r="E125" s="17">
        <v>10000</v>
      </c>
      <c r="F125" s="118" t="s">
        <v>1119</v>
      </c>
      <c r="G125" s="18">
        <v>44034</v>
      </c>
      <c r="H125" s="13" t="s">
        <v>73</v>
      </c>
      <c r="I125" s="16"/>
      <c r="J125" s="16"/>
      <c r="K125" s="17"/>
      <c r="L125" s="24"/>
      <c r="M125" s="13"/>
      <c r="N125" s="16"/>
      <c r="O125" s="16"/>
    </row>
    <row r="126" customHeight="1" spans="1:15">
      <c r="A126" s="13">
        <v>122</v>
      </c>
      <c r="B126" s="16" t="s">
        <v>1120</v>
      </c>
      <c r="C126" s="16"/>
      <c r="D126" s="13" t="s">
        <v>986</v>
      </c>
      <c r="E126" s="17">
        <v>20000</v>
      </c>
      <c r="F126" s="118" t="s">
        <v>1121</v>
      </c>
      <c r="G126" s="18">
        <v>44050</v>
      </c>
      <c r="H126" s="13" t="s">
        <v>99</v>
      </c>
      <c r="I126" s="16"/>
      <c r="J126" s="16"/>
      <c r="K126" s="17"/>
      <c r="L126" s="24"/>
      <c r="M126" s="13"/>
      <c r="N126" s="16"/>
      <c r="O126" s="16"/>
    </row>
    <row r="127" customHeight="1" spans="1:15">
      <c r="A127" s="13">
        <v>123</v>
      </c>
      <c r="B127" s="16" t="s">
        <v>1122</v>
      </c>
      <c r="C127" s="16"/>
      <c r="D127" s="13" t="s">
        <v>986</v>
      </c>
      <c r="E127" s="17">
        <v>50000</v>
      </c>
      <c r="F127" s="118" t="s">
        <v>1123</v>
      </c>
      <c r="G127" s="18">
        <v>44050</v>
      </c>
      <c r="H127" s="13" t="s">
        <v>99</v>
      </c>
      <c r="I127" s="16"/>
      <c r="J127" s="16"/>
      <c r="K127" s="17"/>
      <c r="L127" s="24"/>
      <c r="M127" s="13"/>
      <c r="N127" s="16"/>
      <c r="O127" s="16"/>
    </row>
    <row r="128" customHeight="1" spans="1:15">
      <c r="A128" s="13">
        <v>124</v>
      </c>
      <c r="B128" s="16" t="s">
        <v>1124</v>
      </c>
      <c r="C128" s="16"/>
      <c r="D128" s="13" t="s">
        <v>986</v>
      </c>
      <c r="E128" s="17">
        <v>50000</v>
      </c>
      <c r="F128" s="118" t="s">
        <v>1125</v>
      </c>
      <c r="G128" s="18">
        <v>44050</v>
      </c>
      <c r="H128" s="13" t="s">
        <v>76</v>
      </c>
      <c r="I128" s="16"/>
      <c r="J128" s="16"/>
      <c r="K128" s="17"/>
      <c r="L128" s="24"/>
      <c r="M128" s="13"/>
      <c r="N128" s="16"/>
      <c r="O128" s="16"/>
    </row>
    <row r="129" customHeight="1" spans="1:15">
      <c r="A129" s="13">
        <v>125</v>
      </c>
      <c r="B129" s="16" t="s">
        <v>208</v>
      </c>
      <c r="C129" s="16"/>
      <c r="D129" s="13" t="s">
        <v>986</v>
      </c>
      <c r="E129" s="17">
        <v>153122.23</v>
      </c>
      <c r="F129" s="15"/>
      <c r="G129" s="18">
        <v>44062</v>
      </c>
      <c r="H129" s="13" t="s">
        <v>39</v>
      </c>
      <c r="I129" s="16"/>
      <c r="J129" s="16"/>
      <c r="K129" s="17"/>
      <c r="L129" s="24"/>
      <c r="M129" s="13"/>
      <c r="N129" s="16"/>
      <c r="O129" s="16"/>
    </row>
    <row r="130" customHeight="1" spans="1:15">
      <c r="A130" s="13">
        <v>126</v>
      </c>
      <c r="B130" s="16" t="s">
        <v>1126</v>
      </c>
      <c r="C130" s="16"/>
      <c r="D130" s="13" t="s">
        <v>986</v>
      </c>
      <c r="E130" s="17">
        <v>10000</v>
      </c>
      <c r="F130" s="118" t="s">
        <v>1127</v>
      </c>
      <c r="G130" s="18">
        <v>44062</v>
      </c>
      <c r="H130" s="13" t="s">
        <v>39</v>
      </c>
      <c r="I130" s="16"/>
      <c r="J130" s="16"/>
      <c r="K130" s="17"/>
      <c r="L130" s="24"/>
      <c r="M130" s="13"/>
      <c r="N130" s="16"/>
      <c r="O130" s="16"/>
    </row>
    <row r="131" customHeight="1" spans="1:15">
      <c r="A131" s="13">
        <v>127</v>
      </c>
      <c r="B131" s="16" t="s">
        <v>1128</v>
      </c>
      <c r="C131" s="16"/>
      <c r="D131" s="13" t="s">
        <v>986</v>
      </c>
      <c r="E131" s="17">
        <v>1000000</v>
      </c>
      <c r="F131" s="118" t="s">
        <v>1129</v>
      </c>
      <c r="G131" s="18">
        <v>44060</v>
      </c>
      <c r="H131" s="13" t="s">
        <v>264</v>
      </c>
      <c r="I131" s="16"/>
      <c r="J131" s="16"/>
      <c r="K131" s="17"/>
      <c r="L131" s="24"/>
      <c r="M131" s="13"/>
      <c r="N131" s="16"/>
      <c r="O131" s="16"/>
    </row>
    <row r="132" customHeight="1" spans="1:15">
      <c r="A132" s="13">
        <v>128</v>
      </c>
      <c r="B132" s="16" t="s">
        <v>1130</v>
      </c>
      <c r="C132" s="16"/>
      <c r="D132" s="13" t="s">
        <v>986</v>
      </c>
      <c r="E132" s="17">
        <v>10000</v>
      </c>
      <c r="F132" s="118" t="s">
        <v>1131</v>
      </c>
      <c r="G132" s="18">
        <v>44060</v>
      </c>
      <c r="H132" s="13" t="s">
        <v>264</v>
      </c>
      <c r="I132" s="16"/>
      <c r="J132" s="16"/>
      <c r="K132" s="17"/>
      <c r="L132" s="24"/>
      <c r="M132" s="13"/>
      <c r="N132" s="16"/>
      <c r="O132" s="16"/>
    </row>
    <row r="133" customHeight="1" spans="1:15">
      <c r="A133" s="13">
        <v>129</v>
      </c>
      <c r="B133" s="16" t="s">
        <v>1132</v>
      </c>
      <c r="C133" s="16"/>
      <c r="D133" s="13" t="s">
        <v>986</v>
      </c>
      <c r="E133" s="17">
        <v>100000</v>
      </c>
      <c r="F133" s="118" t="s">
        <v>1133</v>
      </c>
      <c r="G133" s="18">
        <v>44088</v>
      </c>
      <c r="H133" s="13" t="s">
        <v>224</v>
      </c>
      <c r="I133" s="16"/>
      <c r="J133" s="16"/>
      <c r="K133" s="17"/>
      <c r="L133" s="24"/>
      <c r="M133" s="13"/>
      <c r="N133" s="16"/>
      <c r="O133" s="16"/>
    </row>
    <row r="134" customHeight="1" spans="1:15">
      <c r="A134" s="13">
        <v>130</v>
      </c>
      <c r="B134" s="16" t="s">
        <v>191</v>
      </c>
      <c r="C134" s="16"/>
      <c r="D134" s="13" t="s">
        <v>986</v>
      </c>
      <c r="E134" s="17">
        <v>97000</v>
      </c>
      <c r="F134" s="118" t="s">
        <v>1134</v>
      </c>
      <c r="G134" s="18">
        <v>44089</v>
      </c>
      <c r="H134" s="13" t="s">
        <v>224</v>
      </c>
      <c r="I134" s="16"/>
      <c r="J134" s="16"/>
      <c r="K134" s="17"/>
      <c r="L134" s="24"/>
      <c r="M134" s="13"/>
      <c r="N134" s="16"/>
      <c r="O134" s="16"/>
    </row>
    <row r="135" customHeight="1" spans="1:15">
      <c r="A135" s="13">
        <v>131</v>
      </c>
      <c r="B135" s="16" t="s">
        <v>656</v>
      </c>
      <c r="C135" s="16"/>
      <c r="D135" s="13" t="s">
        <v>986</v>
      </c>
      <c r="E135" s="17">
        <v>50000</v>
      </c>
      <c r="F135" s="15"/>
      <c r="G135" s="18">
        <v>44101</v>
      </c>
      <c r="H135" s="13" t="s">
        <v>59</v>
      </c>
      <c r="I135" s="16"/>
      <c r="J135" s="16"/>
      <c r="K135" s="17"/>
      <c r="L135" s="24"/>
      <c r="M135" s="13"/>
      <c r="N135" s="16"/>
      <c r="O135" s="16"/>
    </row>
    <row r="136" customHeight="1" spans="1:15">
      <c r="A136" s="13">
        <v>132</v>
      </c>
      <c r="B136" s="16" t="s">
        <v>1135</v>
      </c>
      <c r="C136" s="16"/>
      <c r="D136" s="13" t="s">
        <v>986</v>
      </c>
      <c r="E136" s="17">
        <v>20000</v>
      </c>
      <c r="F136" s="118" t="s">
        <v>1136</v>
      </c>
      <c r="G136" s="18"/>
      <c r="H136" s="13"/>
      <c r="I136" s="16"/>
      <c r="J136" s="16"/>
      <c r="K136" s="17"/>
      <c r="L136" s="24"/>
      <c r="M136" s="13"/>
      <c r="N136" s="16"/>
      <c r="O136" s="16"/>
    </row>
    <row r="137" customHeight="1" spans="1:15">
      <c r="A137" s="13">
        <v>133</v>
      </c>
      <c r="B137" s="16" t="s">
        <v>655</v>
      </c>
      <c r="C137" s="16"/>
      <c r="D137" s="13" t="s">
        <v>986</v>
      </c>
      <c r="E137" s="17">
        <v>100000</v>
      </c>
      <c r="F137" s="15"/>
      <c r="G137" s="18">
        <v>44101</v>
      </c>
      <c r="H137" s="13" t="s">
        <v>59</v>
      </c>
      <c r="I137" s="16"/>
      <c r="J137" s="16"/>
      <c r="K137" s="16"/>
      <c r="L137" s="24"/>
      <c r="M137" s="13"/>
      <c r="N137" s="16"/>
      <c r="O137" s="16"/>
    </row>
    <row r="138" customHeight="1" spans="1:15">
      <c r="A138" s="13">
        <v>134</v>
      </c>
      <c r="B138" s="16" t="s">
        <v>1137</v>
      </c>
      <c r="C138" s="16"/>
      <c r="D138" s="13" t="s">
        <v>986</v>
      </c>
      <c r="E138" s="17">
        <v>150000</v>
      </c>
      <c r="F138" s="118" t="s">
        <v>1138</v>
      </c>
      <c r="G138" s="18">
        <v>44124</v>
      </c>
      <c r="H138" s="13" t="s">
        <v>39</v>
      </c>
      <c r="I138" s="16"/>
      <c r="J138" s="16"/>
      <c r="K138" s="16"/>
      <c r="L138" s="24"/>
      <c r="M138" s="13"/>
      <c r="N138" s="16"/>
      <c r="O138" s="16"/>
    </row>
    <row r="139" customHeight="1" spans="1:15">
      <c r="A139" s="13">
        <v>135</v>
      </c>
      <c r="B139" s="16" t="s">
        <v>1139</v>
      </c>
      <c r="C139" s="16"/>
      <c r="D139" s="13" t="s">
        <v>986</v>
      </c>
      <c r="E139" s="17">
        <v>500000</v>
      </c>
      <c r="F139" s="118" t="s">
        <v>1140</v>
      </c>
      <c r="G139" s="18">
        <v>44195</v>
      </c>
      <c r="H139" s="13" t="s">
        <v>76</v>
      </c>
      <c r="I139" s="16"/>
      <c r="J139" s="16"/>
      <c r="K139" s="16"/>
      <c r="L139" s="24"/>
      <c r="M139" s="13"/>
      <c r="N139" s="16"/>
      <c r="O139" s="16"/>
    </row>
    <row r="140" customHeight="1" spans="1:15">
      <c r="A140" s="13">
        <v>136</v>
      </c>
      <c r="B140" s="16" t="s">
        <v>982</v>
      </c>
      <c r="C140" s="16"/>
      <c r="D140" s="13" t="s">
        <v>986</v>
      </c>
      <c r="E140" s="17">
        <v>2402881.58</v>
      </c>
      <c r="F140" s="15"/>
      <c r="G140" s="18"/>
      <c r="H140" s="13"/>
      <c r="I140" s="16"/>
      <c r="J140" s="16"/>
      <c r="K140" s="16"/>
      <c r="L140" s="24"/>
      <c r="M140" s="13"/>
      <c r="N140" s="16"/>
      <c r="O140" s="16"/>
    </row>
    <row r="141" customHeight="1" spans="1:15">
      <c r="A141" s="13">
        <v>137</v>
      </c>
      <c r="B141" s="16" t="s">
        <v>1141</v>
      </c>
      <c r="C141" s="16"/>
      <c r="D141" s="13" t="s">
        <v>986</v>
      </c>
      <c r="E141" s="17">
        <v>132000</v>
      </c>
      <c r="F141" s="15"/>
      <c r="G141" s="18">
        <v>44082</v>
      </c>
      <c r="H141" s="13" t="s">
        <v>19</v>
      </c>
      <c r="I141" s="16"/>
      <c r="J141" s="16"/>
      <c r="K141" s="16"/>
      <c r="L141" s="24"/>
      <c r="M141" s="13"/>
      <c r="N141" s="16"/>
      <c r="O141" s="16"/>
    </row>
    <row r="142" s="5" customFormat="1" customHeight="1" spans="1:15">
      <c r="A142" s="20"/>
      <c r="B142" s="20" t="s">
        <v>1142</v>
      </c>
      <c r="C142" s="20" t="s">
        <v>985</v>
      </c>
      <c r="D142" s="20"/>
      <c r="E142" s="21">
        <f>SUM(E62:E141)</f>
        <v>10792817.29</v>
      </c>
      <c r="F142" s="22"/>
      <c r="G142" s="23"/>
      <c r="H142" s="20"/>
      <c r="I142" s="26"/>
      <c r="J142" s="26"/>
      <c r="K142" s="21">
        <f>SUM(K62:K141)</f>
        <v>7147858.7</v>
      </c>
      <c r="L142" s="27"/>
      <c r="M142" s="20"/>
      <c r="N142" s="21">
        <f>E142-K142</f>
        <v>3644958.59</v>
      </c>
      <c r="O142" s="26"/>
    </row>
    <row r="143" customHeight="1" spans="1:15">
      <c r="A143" s="13">
        <v>138</v>
      </c>
      <c r="B143" s="16" t="s">
        <v>1143</v>
      </c>
      <c r="C143" s="16" t="s">
        <v>990</v>
      </c>
      <c r="D143" s="13" t="s">
        <v>1144</v>
      </c>
      <c r="E143" s="17">
        <v>100000</v>
      </c>
      <c r="F143" s="15">
        <v>1650000040</v>
      </c>
      <c r="G143" s="14" t="s">
        <v>1145</v>
      </c>
      <c r="H143" s="13" t="s">
        <v>113</v>
      </c>
      <c r="I143" s="16" t="s">
        <v>1146</v>
      </c>
      <c r="J143" s="16" t="s">
        <v>1147</v>
      </c>
      <c r="K143" s="17">
        <v>3120</v>
      </c>
      <c r="L143" s="24" t="s">
        <v>1148</v>
      </c>
      <c r="M143" s="13" t="s">
        <v>59</v>
      </c>
      <c r="N143" s="16"/>
      <c r="O143" s="16" t="s">
        <v>879</v>
      </c>
    </row>
    <row r="144" customHeight="1" spans="1:15">
      <c r="A144" s="13">
        <v>139</v>
      </c>
      <c r="B144" s="16" t="s">
        <v>191</v>
      </c>
      <c r="C144" s="16"/>
      <c r="D144" s="13" t="s">
        <v>1144</v>
      </c>
      <c r="E144" s="17">
        <v>61000</v>
      </c>
      <c r="F144" s="15" t="s">
        <v>1149</v>
      </c>
      <c r="G144" s="14" t="s">
        <v>1150</v>
      </c>
      <c r="H144" s="13" t="s">
        <v>99</v>
      </c>
      <c r="I144" s="16" t="s">
        <v>1151</v>
      </c>
      <c r="J144" s="16" t="s">
        <v>1144</v>
      </c>
      <c r="K144" s="17">
        <v>13320</v>
      </c>
      <c r="L144" s="24">
        <v>44225</v>
      </c>
      <c r="M144" s="13" t="s">
        <v>113</v>
      </c>
      <c r="N144" s="16"/>
      <c r="O144" s="16"/>
    </row>
    <row r="145" customHeight="1" spans="1:15">
      <c r="A145" s="13">
        <v>140</v>
      </c>
      <c r="B145" s="16" t="s">
        <v>191</v>
      </c>
      <c r="C145" s="16"/>
      <c r="D145" s="13" t="s">
        <v>1144</v>
      </c>
      <c r="E145" s="17">
        <v>107000</v>
      </c>
      <c r="F145" s="15" t="s">
        <v>1152</v>
      </c>
      <c r="G145" s="14" t="s">
        <v>1153</v>
      </c>
      <c r="H145" s="13" t="s">
        <v>39</v>
      </c>
      <c r="I145" s="16" t="s">
        <v>1154</v>
      </c>
      <c r="J145" s="16" t="s">
        <v>1144</v>
      </c>
      <c r="K145" s="17">
        <v>7560</v>
      </c>
      <c r="L145" s="24">
        <v>44225</v>
      </c>
      <c r="M145" s="13" t="s">
        <v>113</v>
      </c>
      <c r="N145" s="16"/>
      <c r="O145" s="16"/>
    </row>
    <row r="146" customHeight="1" spans="1:15">
      <c r="A146" s="13">
        <v>141</v>
      </c>
      <c r="B146" s="16" t="s">
        <v>782</v>
      </c>
      <c r="C146" s="16" t="s">
        <v>990</v>
      </c>
      <c r="D146" s="13" t="s">
        <v>1144</v>
      </c>
      <c r="E146" s="17">
        <v>100000</v>
      </c>
      <c r="F146" s="15">
        <v>1650000012</v>
      </c>
      <c r="G146" s="14" t="s">
        <v>1155</v>
      </c>
      <c r="H146" s="13" t="s">
        <v>99</v>
      </c>
      <c r="I146" s="16" t="s">
        <v>1156</v>
      </c>
      <c r="J146" s="16" t="s">
        <v>1144</v>
      </c>
      <c r="K146" s="17">
        <v>17280</v>
      </c>
      <c r="L146" s="24">
        <v>44225</v>
      </c>
      <c r="M146" s="13" t="s">
        <v>113</v>
      </c>
      <c r="N146" s="16"/>
      <c r="O146" s="16"/>
    </row>
    <row r="147" customHeight="1" spans="1:15">
      <c r="A147" s="13">
        <v>142</v>
      </c>
      <c r="B147" s="16" t="s">
        <v>1157</v>
      </c>
      <c r="C147" s="16" t="s">
        <v>990</v>
      </c>
      <c r="D147" s="13" t="s">
        <v>1144</v>
      </c>
      <c r="E147" s="17">
        <v>10000</v>
      </c>
      <c r="F147" s="15">
        <v>1650000011</v>
      </c>
      <c r="G147" s="14" t="s">
        <v>1158</v>
      </c>
      <c r="H147" s="13" t="s">
        <v>99</v>
      </c>
      <c r="I147" s="16" t="s">
        <v>1159</v>
      </c>
      <c r="J147" s="16" t="s">
        <v>1144</v>
      </c>
      <c r="K147" s="17">
        <v>23760</v>
      </c>
      <c r="L147" s="24">
        <v>44225</v>
      </c>
      <c r="M147" s="13" t="s">
        <v>113</v>
      </c>
      <c r="N147" s="16"/>
      <c r="O147" s="16"/>
    </row>
    <row r="148" customHeight="1" spans="1:15">
      <c r="A148" s="13">
        <v>143</v>
      </c>
      <c r="B148" s="16" t="s">
        <v>191</v>
      </c>
      <c r="C148" s="16" t="s">
        <v>990</v>
      </c>
      <c r="D148" s="13" t="s">
        <v>1144</v>
      </c>
      <c r="E148" s="17">
        <v>10000</v>
      </c>
      <c r="F148" s="15">
        <v>1650000027</v>
      </c>
      <c r="G148" s="14" t="s">
        <v>1160</v>
      </c>
      <c r="H148" s="13" t="s">
        <v>99</v>
      </c>
      <c r="I148" s="16" t="s">
        <v>1161</v>
      </c>
      <c r="J148" s="16" t="s">
        <v>1144</v>
      </c>
      <c r="K148" s="17">
        <v>14400</v>
      </c>
      <c r="L148" s="24">
        <v>44225</v>
      </c>
      <c r="M148" s="13" t="s">
        <v>113</v>
      </c>
      <c r="N148" s="16"/>
      <c r="O148" s="16"/>
    </row>
    <row r="149" customHeight="1" spans="1:15">
      <c r="A149" s="13">
        <v>144</v>
      </c>
      <c r="B149" s="16" t="s">
        <v>1162</v>
      </c>
      <c r="C149" s="16" t="s">
        <v>990</v>
      </c>
      <c r="D149" s="13" t="s">
        <v>1144</v>
      </c>
      <c r="E149" s="17">
        <v>5000</v>
      </c>
      <c r="F149" s="15"/>
      <c r="G149" s="14" t="s">
        <v>1163</v>
      </c>
      <c r="H149" s="13" t="s">
        <v>99</v>
      </c>
      <c r="I149" s="16" t="s">
        <v>1164</v>
      </c>
      <c r="J149" s="16" t="s">
        <v>1144</v>
      </c>
      <c r="K149" s="17">
        <v>175920</v>
      </c>
      <c r="L149" s="24">
        <v>44225</v>
      </c>
      <c r="M149" s="13" t="s">
        <v>113</v>
      </c>
      <c r="N149" s="16"/>
      <c r="O149" s="16"/>
    </row>
    <row r="150" customHeight="1" spans="1:15">
      <c r="A150" s="13">
        <v>145</v>
      </c>
      <c r="B150" s="16" t="s">
        <v>191</v>
      </c>
      <c r="C150" s="16" t="s">
        <v>990</v>
      </c>
      <c r="D150" s="13" t="s">
        <v>1144</v>
      </c>
      <c r="E150" s="17">
        <v>200000</v>
      </c>
      <c r="F150" s="15">
        <v>1650000029</v>
      </c>
      <c r="G150" s="14" t="s">
        <v>1165</v>
      </c>
      <c r="H150" s="13" t="s">
        <v>99</v>
      </c>
      <c r="I150" s="16" t="s">
        <v>1166</v>
      </c>
      <c r="J150" s="16" t="s">
        <v>1144</v>
      </c>
      <c r="K150" s="17">
        <v>10800</v>
      </c>
      <c r="L150" s="24">
        <v>44225</v>
      </c>
      <c r="M150" s="13" t="s">
        <v>113</v>
      </c>
      <c r="N150" s="16"/>
      <c r="O150" s="16"/>
    </row>
    <row r="151" customHeight="1" spans="1:15">
      <c r="A151" s="13">
        <v>146</v>
      </c>
      <c r="B151" s="16" t="s">
        <v>688</v>
      </c>
      <c r="C151" s="16" t="s">
        <v>990</v>
      </c>
      <c r="D151" s="13" t="s">
        <v>1144</v>
      </c>
      <c r="E151" s="17">
        <v>3000</v>
      </c>
      <c r="F151" s="15">
        <v>1650000028</v>
      </c>
      <c r="G151" s="14" t="s">
        <v>1167</v>
      </c>
      <c r="H151" s="13" t="s">
        <v>76</v>
      </c>
      <c r="I151" s="16" t="s">
        <v>1168</v>
      </c>
      <c r="J151" s="16" t="s">
        <v>1144</v>
      </c>
      <c r="K151" s="17">
        <v>16920</v>
      </c>
      <c r="L151" s="24">
        <v>44225</v>
      </c>
      <c r="M151" s="13" t="s">
        <v>113</v>
      </c>
      <c r="N151" s="16"/>
      <c r="O151" s="16"/>
    </row>
    <row r="152" customHeight="1" spans="1:15">
      <c r="A152" s="13">
        <v>147</v>
      </c>
      <c r="B152" s="16" t="s">
        <v>817</v>
      </c>
      <c r="C152" s="16"/>
      <c r="D152" s="13" t="s">
        <v>1144</v>
      </c>
      <c r="E152" s="17">
        <v>66653</v>
      </c>
      <c r="F152" s="15">
        <v>1650000042</v>
      </c>
      <c r="G152" s="14" t="s">
        <v>1165</v>
      </c>
      <c r="H152" s="13" t="s">
        <v>76</v>
      </c>
      <c r="I152" s="16" t="s">
        <v>1169</v>
      </c>
      <c r="J152" s="16" t="s">
        <v>1144</v>
      </c>
      <c r="K152" s="17">
        <v>20040</v>
      </c>
      <c r="L152" s="24">
        <v>44225</v>
      </c>
      <c r="M152" s="13" t="s">
        <v>113</v>
      </c>
      <c r="N152" s="16"/>
      <c r="O152" s="16"/>
    </row>
    <row r="153" customHeight="1" spans="1:15">
      <c r="A153" s="13">
        <v>148</v>
      </c>
      <c r="B153" s="16" t="s">
        <v>191</v>
      </c>
      <c r="C153" s="16"/>
      <c r="D153" s="13" t="s">
        <v>1144</v>
      </c>
      <c r="E153" s="17">
        <v>191000</v>
      </c>
      <c r="F153" s="15">
        <v>1650000033</v>
      </c>
      <c r="G153" s="14" t="s">
        <v>1170</v>
      </c>
      <c r="H153" s="13" t="s">
        <v>76</v>
      </c>
      <c r="I153" s="16" t="s">
        <v>1171</v>
      </c>
      <c r="J153" s="16" t="s">
        <v>1144</v>
      </c>
      <c r="K153" s="17">
        <v>60000</v>
      </c>
      <c r="L153" s="24">
        <v>44225</v>
      </c>
      <c r="M153" s="13" t="s">
        <v>113</v>
      </c>
      <c r="N153" s="16"/>
      <c r="O153" s="16"/>
    </row>
    <row r="154" customHeight="1" spans="1:15">
      <c r="A154" s="13">
        <v>149</v>
      </c>
      <c r="B154" s="16" t="s">
        <v>1094</v>
      </c>
      <c r="C154" s="16"/>
      <c r="D154" s="13" t="s">
        <v>1144</v>
      </c>
      <c r="E154" s="17">
        <v>15000</v>
      </c>
      <c r="F154" s="15">
        <v>1650000031</v>
      </c>
      <c r="G154" s="14" t="s">
        <v>1172</v>
      </c>
      <c r="H154" s="13" t="s">
        <v>76</v>
      </c>
      <c r="I154" s="16" t="s">
        <v>1173</v>
      </c>
      <c r="J154" s="16" t="s">
        <v>1144</v>
      </c>
      <c r="K154" s="17">
        <v>100000</v>
      </c>
      <c r="L154" s="24">
        <v>44225</v>
      </c>
      <c r="M154" s="13" t="s">
        <v>113</v>
      </c>
      <c r="N154" s="16"/>
      <c r="O154" s="16"/>
    </row>
    <row r="155" customHeight="1" spans="1:15">
      <c r="A155" s="13">
        <v>150</v>
      </c>
      <c r="B155" s="16" t="s">
        <v>1013</v>
      </c>
      <c r="C155" s="16" t="s">
        <v>990</v>
      </c>
      <c r="D155" s="13" t="s">
        <v>1144</v>
      </c>
      <c r="E155" s="17">
        <v>15000</v>
      </c>
      <c r="F155" s="15">
        <v>1650000032</v>
      </c>
      <c r="G155" s="14" t="s">
        <v>1172</v>
      </c>
      <c r="H155" s="13" t="s">
        <v>76</v>
      </c>
      <c r="I155" s="16" t="s">
        <v>1174</v>
      </c>
      <c r="J155" s="16" t="s">
        <v>1144</v>
      </c>
      <c r="K155" s="17">
        <v>61000</v>
      </c>
      <c r="L155" s="24">
        <v>44228</v>
      </c>
      <c r="M155" s="13" t="s">
        <v>99</v>
      </c>
      <c r="N155" s="16"/>
      <c r="O155" s="16"/>
    </row>
    <row r="156" customHeight="1" spans="1:15">
      <c r="A156" s="13">
        <v>151</v>
      </c>
      <c r="B156" s="16" t="s">
        <v>191</v>
      </c>
      <c r="C156" s="16" t="s">
        <v>990</v>
      </c>
      <c r="D156" s="13" t="s">
        <v>1144</v>
      </c>
      <c r="E156" s="17">
        <v>100000</v>
      </c>
      <c r="F156" s="15">
        <v>1650000039</v>
      </c>
      <c r="G156" s="14" t="s">
        <v>1175</v>
      </c>
      <c r="H156" s="13" t="s">
        <v>39</v>
      </c>
      <c r="I156" s="16" t="s">
        <v>1176</v>
      </c>
      <c r="J156" s="16" t="s">
        <v>1144</v>
      </c>
      <c r="K156" s="17">
        <v>23050</v>
      </c>
      <c r="L156" s="24">
        <v>44230</v>
      </c>
      <c r="M156" s="13" t="s">
        <v>76</v>
      </c>
      <c r="N156" s="16"/>
      <c r="O156" s="16"/>
    </row>
    <row r="157" customHeight="1" spans="1:15">
      <c r="A157" s="13">
        <v>152</v>
      </c>
      <c r="B157" s="16" t="s">
        <v>191</v>
      </c>
      <c r="C157" s="16" t="s">
        <v>990</v>
      </c>
      <c r="D157" s="13" t="s">
        <v>1144</v>
      </c>
      <c r="E157" s="17">
        <v>131000</v>
      </c>
      <c r="F157" s="15">
        <v>1650000061</v>
      </c>
      <c r="G157" s="14" t="s">
        <v>1177</v>
      </c>
      <c r="H157" s="13" t="s">
        <v>76</v>
      </c>
      <c r="I157" s="16" t="s">
        <v>988</v>
      </c>
      <c r="J157" s="16" t="s">
        <v>1144</v>
      </c>
      <c r="K157" s="17">
        <v>10000</v>
      </c>
      <c r="L157" s="24">
        <v>44230</v>
      </c>
      <c r="M157" s="13" t="s">
        <v>76</v>
      </c>
      <c r="N157" s="16"/>
      <c r="O157" s="16"/>
    </row>
    <row r="158" customHeight="1" spans="1:15">
      <c r="A158" s="13">
        <v>153</v>
      </c>
      <c r="B158" s="16" t="s">
        <v>191</v>
      </c>
      <c r="C158" s="16"/>
      <c r="D158" s="13" t="s">
        <v>1144</v>
      </c>
      <c r="E158" s="17">
        <v>100000</v>
      </c>
      <c r="F158" s="15">
        <v>1650000062</v>
      </c>
      <c r="G158" s="14" t="s">
        <v>1178</v>
      </c>
      <c r="H158" s="13" t="s">
        <v>76</v>
      </c>
      <c r="I158" s="16" t="s">
        <v>1179</v>
      </c>
      <c r="J158" s="16" t="s">
        <v>1144</v>
      </c>
      <c r="K158" s="17">
        <v>10000</v>
      </c>
      <c r="L158" s="24">
        <v>44230</v>
      </c>
      <c r="M158" s="13" t="s">
        <v>76</v>
      </c>
      <c r="N158" s="16"/>
      <c r="O158" s="16"/>
    </row>
    <row r="159" customHeight="1" spans="1:15">
      <c r="A159" s="13">
        <v>154</v>
      </c>
      <c r="B159" s="16" t="s">
        <v>1180</v>
      </c>
      <c r="C159" s="16"/>
      <c r="D159" s="13" t="s">
        <v>1144</v>
      </c>
      <c r="E159" s="17">
        <v>647</v>
      </c>
      <c r="F159" s="15"/>
      <c r="G159" s="14" t="s">
        <v>1181</v>
      </c>
      <c r="H159" s="13" t="s">
        <v>76</v>
      </c>
      <c r="I159" s="16" t="s">
        <v>1182</v>
      </c>
      <c r="J159" s="16" t="s">
        <v>1144</v>
      </c>
      <c r="K159" s="17">
        <v>107000</v>
      </c>
      <c r="L159" s="24">
        <v>44256</v>
      </c>
      <c r="M159" s="13" t="s">
        <v>99</v>
      </c>
      <c r="N159" s="16"/>
      <c r="O159" s="16"/>
    </row>
    <row r="160" customHeight="1" spans="1:15">
      <c r="A160" s="13">
        <v>155</v>
      </c>
      <c r="B160" s="16" t="s">
        <v>1183</v>
      </c>
      <c r="C160" s="16" t="s">
        <v>990</v>
      </c>
      <c r="D160" s="13" t="s">
        <v>1144</v>
      </c>
      <c r="E160" s="17">
        <v>60000</v>
      </c>
      <c r="F160" s="15">
        <v>1650000063</v>
      </c>
      <c r="G160" s="14" t="s">
        <v>1184</v>
      </c>
      <c r="H160" s="13" t="s">
        <v>59</v>
      </c>
      <c r="I160" s="16" t="s">
        <v>1185</v>
      </c>
      <c r="J160" s="16" t="s">
        <v>1144</v>
      </c>
      <c r="K160" s="17">
        <v>100000</v>
      </c>
      <c r="L160" s="24">
        <v>44347</v>
      </c>
      <c r="M160" s="13" t="s">
        <v>99</v>
      </c>
      <c r="N160" s="16"/>
      <c r="O160" s="16"/>
    </row>
    <row r="161" customHeight="1" spans="1:15">
      <c r="A161" s="13">
        <v>156</v>
      </c>
      <c r="B161" s="16" t="s">
        <v>191</v>
      </c>
      <c r="C161" s="16" t="s">
        <v>990</v>
      </c>
      <c r="D161" s="13" t="s">
        <v>1144</v>
      </c>
      <c r="E161" s="17">
        <v>191000</v>
      </c>
      <c r="F161" s="15">
        <v>1650000064</v>
      </c>
      <c r="G161" s="14" t="s">
        <v>1186</v>
      </c>
      <c r="H161" s="13" t="s">
        <v>99</v>
      </c>
      <c r="I161" s="16" t="s">
        <v>1187</v>
      </c>
      <c r="J161" s="16" t="s">
        <v>1144</v>
      </c>
      <c r="K161" s="17">
        <v>63500</v>
      </c>
      <c r="L161" s="24">
        <v>44368</v>
      </c>
      <c r="M161" s="13" t="s">
        <v>76</v>
      </c>
      <c r="N161" s="16"/>
      <c r="O161" s="16"/>
    </row>
    <row r="162" customHeight="1" spans="1:15">
      <c r="A162" s="13">
        <v>157</v>
      </c>
      <c r="B162" s="16" t="s">
        <v>777</v>
      </c>
      <c r="C162" s="16" t="s">
        <v>990</v>
      </c>
      <c r="D162" s="13" t="s">
        <v>1144</v>
      </c>
      <c r="E162" s="17">
        <v>16739</v>
      </c>
      <c r="F162" s="15">
        <v>1650000068</v>
      </c>
      <c r="G162" s="14" t="s">
        <v>1188</v>
      </c>
      <c r="H162" s="13" t="s">
        <v>113</v>
      </c>
      <c r="I162" s="16" t="s">
        <v>1189</v>
      </c>
      <c r="J162" s="16" t="s">
        <v>1144</v>
      </c>
      <c r="K162" s="17">
        <v>300000</v>
      </c>
      <c r="L162" s="24">
        <v>44405</v>
      </c>
      <c r="M162" s="13" t="s">
        <v>99</v>
      </c>
      <c r="N162" s="16"/>
      <c r="O162" s="16"/>
    </row>
    <row r="163" customHeight="1" spans="1:15">
      <c r="A163" s="13">
        <v>158</v>
      </c>
      <c r="B163" s="16" t="s">
        <v>777</v>
      </c>
      <c r="C163" s="16" t="s">
        <v>990</v>
      </c>
      <c r="D163" s="13" t="s">
        <v>1144</v>
      </c>
      <c r="E163" s="17">
        <v>238342</v>
      </c>
      <c r="F163" s="15">
        <v>1650000069</v>
      </c>
      <c r="G163" s="14" t="s">
        <v>1190</v>
      </c>
      <c r="H163" s="13" t="s">
        <v>113</v>
      </c>
      <c r="I163" s="16" t="s">
        <v>1179</v>
      </c>
      <c r="J163" s="16" t="s">
        <v>1144</v>
      </c>
      <c r="K163" s="17">
        <v>15000</v>
      </c>
      <c r="L163" s="24">
        <v>44438</v>
      </c>
      <c r="M163" s="13" t="s">
        <v>99</v>
      </c>
      <c r="N163" s="16"/>
      <c r="O163" s="16"/>
    </row>
    <row r="164" customHeight="1" spans="1:15">
      <c r="A164" s="13">
        <v>159</v>
      </c>
      <c r="B164" s="16" t="s">
        <v>777</v>
      </c>
      <c r="C164" s="16" t="s">
        <v>990</v>
      </c>
      <c r="D164" s="13" t="s">
        <v>1144</v>
      </c>
      <c r="E164" s="17">
        <v>341509</v>
      </c>
      <c r="F164" s="15">
        <v>1650000067</v>
      </c>
      <c r="G164" s="14" t="s">
        <v>1188</v>
      </c>
      <c r="H164" s="13" t="s">
        <v>113</v>
      </c>
      <c r="I164" s="16" t="s">
        <v>1191</v>
      </c>
      <c r="J164" s="16" t="s">
        <v>1144</v>
      </c>
      <c r="K164" s="17">
        <v>15000</v>
      </c>
      <c r="L164" s="24">
        <v>44438</v>
      </c>
      <c r="M164" s="13" t="s">
        <v>99</v>
      </c>
      <c r="N164" s="16"/>
      <c r="O164" s="16"/>
    </row>
    <row r="165" customHeight="1" spans="1:15">
      <c r="A165" s="13">
        <v>160</v>
      </c>
      <c r="B165" s="16" t="s">
        <v>191</v>
      </c>
      <c r="C165" s="16" t="s">
        <v>990</v>
      </c>
      <c r="D165" s="13" t="s">
        <v>1144</v>
      </c>
      <c r="E165" s="17">
        <v>50000</v>
      </c>
      <c r="F165" s="15">
        <v>1650000070</v>
      </c>
      <c r="G165" s="14" t="s">
        <v>1192</v>
      </c>
      <c r="H165" s="13" t="s">
        <v>224</v>
      </c>
      <c r="I165" s="16" t="s">
        <v>1182</v>
      </c>
      <c r="J165" s="16" t="s">
        <v>1144</v>
      </c>
      <c r="K165" s="17">
        <v>191000</v>
      </c>
      <c r="L165" s="24">
        <v>44438</v>
      </c>
      <c r="M165" s="13" t="s">
        <v>99</v>
      </c>
      <c r="N165" s="16"/>
      <c r="O165" s="16"/>
    </row>
    <row r="166" customHeight="1" spans="1:15">
      <c r="A166" s="13">
        <v>161</v>
      </c>
      <c r="B166" s="16" t="s">
        <v>191</v>
      </c>
      <c r="C166" s="16"/>
      <c r="D166" s="13" t="s">
        <v>1144</v>
      </c>
      <c r="E166" s="17">
        <v>100000</v>
      </c>
      <c r="F166" s="15">
        <v>1650000114</v>
      </c>
      <c r="G166" s="14" t="s">
        <v>1193</v>
      </c>
      <c r="H166" s="13" t="s">
        <v>224</v>
      </c>
      <c r="I166" s="16" t="s">
        <v>1194</v>
      </c>
      <c r="J166" s="16" t="s">
        <v>1144</v>
      </c>
      <c r="K166" s="17">
        <v>12000</v>
      </c>
      <c r="L166" s="24">
        <v>44453</v>
      </c>
      <c r="M166" s="13" t="s">
        <v>99</v>
      </c>
      <c r="N166" s="16"/>
      <c r="O166" s="16"/>
    </row>
    <row r="167" customHeight="1" spans="1:15">
      <c r="A167" s="13">
        <v>162</v>
      </c>
      <c r="B167" s="16" t="s">
        <v>782</v>
      </c>
      <c r="C167" s="16" t="s">
        <v>990</v>
      </c>
      <c r="D167" s="13" t="s">
        <v>1144</v>
      </c>
      <c r="E167" s="17">
        <v>100000</v>
      </c>
      <c r="F167" s="15">
        <v>1650000117</v>
      </c>
      <c r="G167" s="14" t="s">
        <v>1195</v>
      </c>
      <c r="H167" s="13" t="s">
        <v>224</v>
      </c>
      <c r="I167" s="16" t="s">
        <v>1196</v>
      </c>
      <c r="J167" s="16" t="s">
        <v>1144</v>
      </c>
      <c r="K167" s="17">
        <v>1600</v>
      </c>
      <c r="L167" s="24">
        <v>44453</v>
      </c>
      <c r="M167" s="13" t="s">
        <v>99</v>
      </c>
      <c r="N167" s="16"/>
      <c r="O167" s="16"/>
    </row>
    <row r="168" customHeight="1" spans="1:15">
      <c r="A168" s="13">
        <v>163</v>
      </c>
      <c r="B168" s="16" t="s">
        <v>1197</v>
      </c>
      <c r="C168" s="16" t="s">
        <v>990</v>
      </c>
      <c r="D168" s="13" t="s">
        <v>1144</v>
      </c>
      <c r="E168" s="17">
        <v>10000</v>
      </c>
      <c r="F168" s="15">
        <v>1650000134</v>
      </c>
      <c r="G168" s="14" t="s">
        <v>1198</v>
      </c>
      <c r="H168" s="13" t="s">
        <v>76</v>
      </c>
      <c r="I168" s="16" t="s">
        <v>1179</v>
      </c>
      <c r="J168" s="16" t="s">
        <v>1144</v>
      </c>
      <c r="K168" s="17">
        <v>20000</v>
      </c>
      <c r="L168" s="24">
        <v>44462</v>
      </c>
      <c r="M168" s="13" t="s">
        <v>99</v>
      </c>
      <c r="N168" s="16"/>
      <c r="O168" s="16"/>
    </row>
    <row r="169" customHeight="1" spans="1:15">
      <c r="A169" s="13">
        <v>164</v>
      </c>
      <c r="B169" s="16" t="s">
        <v>1199</v>
      </c>
      <c r="C169" s="16"/>
      <c r="D169" s="13" t="s">
        <v>1144</v>
      </c>
      <c r="E169" s="17">
        <v>40000</v>
      </c>
      <c r="F169" s="15">
        <v>1650000136</v>
      </c>
      <c r="G169" s="14" t="s">
        <v>1200</v>
      </c>
      <c r="H169" s="13" t="s">
        <v>264</v>
      </c>
      <c r="I169" s="16" t="s">
        <v>988</v>
      </c>
      <c r="J169" s="16" t="s">
        <v>1144</v>
      </c>
      <c r="K169" s="17">
        <v>20000</v>
      </c>
      <c r="L169" s="24">
        <v>44462</v>
      </c>
      <c r="M169" s="13" t="s">
        <v>99</v>
      </c>
      <c r="N169" s="16"/>
      <c r="O169" s="16"/>
    </row>
    <row r="170" customHeight="1" spans="1:15">
      <c r="A170" s="13">
        <v>165</v>
      </c>
      <c r="B170" s="16" t="s">
        <v>191</v>
      </c>
      <c r="C170" s="16"/>
      <c r="D170" s="13" t="s">
        <v>1144</v>
      </c>
      <c r="E170" s="17">
        <v>194000</v>
      </c>
      <c r="F170" s="15">
        <v>1650000137</v>
      </c>
      <c r="G170" s="14" t="s">
        <v>1201</v>
      </c>
      <c r="H170" s="13" t="s">
        <v>264</v>
      </c>
      <c r="I170" s="16" t="s">
        <v>1202</v>
      </c>
      <c r="J170" s="16" t="s">
        <v>1144</v>
      </c>
      <c r="K170" s="17">
        <v>66653</v>
      </c>
      <c r="L170" s="24">
        <v>44497</v>
      </c>
      <c r="M170" s="13" t="s">
        <v>76</v>
      </c>
      <c r="N170" s="16"/>
      <c r="O170" s="16"/>
    </row>
    <row r="171" customHeight="1" spans="1:15">
      <c r="A171" s="13">
        <v>166</v>
      </c>
      <c r="B171" s="16" t="s">
        <v>191</v>
      </c>
      <c r="C171" s="16" t="s">
        <v>990</v>
      </c>
      <c r="D171" s="13" t="s">
        <v>1144</v>
      </c>
      <c r="E171" s="17">
        <v>100000</v>
      </c>
      <c r="F171" s="15">
        <v>1650000141</v>
      </c>
      <c r="G171" s="14" t="s">
        <v>1203</v>
      </c>
      <c r="H171" s="13" t="s">
        <v>264</v>
      </c>
      <c r="I171" s="16" t="s">
        <v>1204</v>
      </c>
      <c r="J171" s="16" t="s">
        <v>1144</v>
      </c>
      <c r="K171" s="17">
        <v>1000</v>
      </c>
      <c r="L171" s="24">
        <v>44484</v>
      </c>
      <c r="M171" s="13" t="s">
        <v>76</v>
      </c>
      <c r="N171" s="16"/>
      <c r="O171" s="16"/>
    </row>
    <row r="172" customHeight="1" spans="1:15">
      <c r="A172" s="13">
        <v>167</v>
      </c>
      <c r="B172" s="16" t="s">
        <v>777</v>
      </c>
      <c r="C172" s="16" t="s">
        <v>990</v>
      </c>
      <c r="D172" s="13" t="s">
        <v>1144</v>
      </c>
      <c r="E172" s="17">
        <v>10645</v>
      </c>
      <c r="F172" s="28" t="s">
        <v>1205</v>
      </c>
      <c r="G172" s="14" t="s">
        <v>1206</v>
      </c>
      <c r="H172" s="13" t="s">
        <v>76</v>
      </c>
      <c r="I172" s="16" t="s">
        <v>1182</v>
      </c>
      <c r="J172" s="16" t="s">
        <v>1144</v>
      </c>
      <c r="K172" s="17">
        <v>26000</v>
      </c>
      <c r="L172" s="24">
        <v>44511</v>
      </c>
      <c r="M172" s="13" t="s">
        <v>76</v>
      </c>
      <c r="N172" s="16"/>
      <c r="O172" s="16"/>
    </row>
    <row r="173" customHeight="1" spans="1:15">
      <c r="A173" s="13">
        <v>168</v>
      </c>
      <c r="B173" s="16" t="s">
        <v>777</v>
      </c>
      <c r="C173" s="16" t="s">
        <v>990</v>
      </c>
      <c r="D173" s="13" t="s">
        <v>1144</v>
      </c>
      <c r="E173" s="17">
        <v>302184</v>
      </c>
      <c r="F173" s="28" t="s">
        <v>1207</v>
      </c>
      <c r="G173" s="14" t="s">
        <v>1206</v>
      </c>
      <c r="H173" s="13" t="s">
        <v>76</v>
      </c>
      <c r="I173" s="16" t="s">
        <v>1208</v>
      </c>
      <c r="J173" s="16" t="s">
        <v>1144</v>
      </c>
      <c r="K173" s="17">
        <v>10000</v>
      </c>
      <c r="L173" s="24">
        <v>44504</v>
      </c>
      <c r="M173" s="13" t="s">
        <v>76</v>
      </c>
      <c r="N173" s="16"/>
      <c r="O173" s="16"/>
    </row>
    <row r="174" customHeight="1" spans="1:15">
      <c r="A174" s="13">
        <v>169</v>
      </c>
      <c r="B174" s="16" t="s">
        <v>817</v>
      </c>
      <c r="C174" s="16"/>
      <c r="D174" s="13" t="s">
        <v>1144</v>
      </c>
      <c r="E174" s="17">
        <v>62962</v>
      </c>
      <c r="F174" s="15">
        <v>1650000042</v>
      </c>
      <c r="G174" s="14" t="s">
        <v>1209</v>
      </c>
      <c r="H174" s="13" t="s">
        <v>113</v>
      </c>
      <c r="I174" s="16" t="s">
        <v>1151</v>
      </c>
      <c r="J174" s="16" t="s">
        <v>1144</v>
      </c>
      <c r="K174" s="17">
        <v>30000</v>
      </c>
      <c r="L174" s="24">
        <v>44519</v>
      </c>
      <c r="M174" s="13" t="s">
        <v>76</v>
      </c>
      <c r="N174" s="16"/>
      <c r="O174" s="16"/>
    </row>
    <row r="175" customHeight="1" spans="1:15">
      <c r="A175" s="13">
        <v>170</v>
      </c>
      <c r="B175" s="16" t="s">
        <v>1183</v>
      </c>
      <c r="C175" s="16" t="s">
        <v>990</v>
      </c>
      <c r="D175" s="13" t="s">
        <v>1144</v>
      </c>
      <c r="E175" s="17">
        <v>30000</v>
      </c>
      <c r="F175" s="15">
        <v>1650000143</v>
      </c>
      <c r="G175" s="14" t="s">
        <v>1210</v>
      </c>
      <c r="H175" s="13" t="s">
        <v>113</v>
      </c>
      <c r="I175" s="16" t="s">
        <v>1211</v>
      </c>
      <c r="J175" s="16" t="s">
        <v>1144</v>
      </c>
      <c r="K175" s="17">
        <v>18000</v>
      </c>
      <c r="L175" s="24">
        <v>44581</v>
      </c>
      <c r="M175" s="13" t="s">
        <v>99</v>
      </c>
      <c r="N175" s="16"/>
      <c r="O175" s="16"/>
    </row>
    <row r="176" customHeight="1" spans="1:15">
      <c r="A176" s="13">
        <v>171</v>
      </c>
      <c r="B176" s="16" t="s">
        <v>982</v>
      </c>
      <c r="C176" s="16"/>
      <c r="D176" s="13" t="s">
        <v>1144</v>
      </c>
      <c r="E176" s="17">
        <f>312001.77+33.33+100000</f>
        <v>412035.1</v>
      </c>
      <c r="F176" s="15"/>
      <c r="G176" s="14" t="s">
        <v>1212</v>
      </c>
      <c r="H176" s="13"/>
      <c r="I176" s="16" t="s">
        <v>1213</v>
      </c>
      <c r="J176" s="16" t="s">
        <v>1144</v>
      </c>
      <c r="K176" s="17">
        <v>35000</v>
      </c>
      <c r="L176" s="24">
        <v>44581</v>
      </c>
      <c r="M176" s="13" t="s">
        <v>99</v>
      </c>
      <c r="N176" s="16"/>
      <c r="O176" s="16"/>
    </row>
    <row r="177" s="5" customFormat="1" customHeight="1" spans="1:15">
      <c r="A177" s="13">
        <v>172</v>
      </c>
      <c r="B177" s="20"/>
      <c r="C177" s="26"/>
      <c r="D177" s="20"/>
      <c r="E177" s="21"/>
      <c r="F177" s="22"/>
      <c r="G177" s="23"/>
      <c r="H177" s="20"/>
      <c r="I177" s="16" t="s">
        <v>1214</v>
      </c>
      <c r="J177" s="16" t="s">
        <v>1144</v>
      </c>
      <c r="K177" s="17">
        <v>32800</v>
      </c>
      <c r="L177" s="29">
        <v>44581</v>
      </c>
      <c r="M177" s="30" t="s">
        <v>99</v>
      </c>
      <c r="N177" s="26"/>
      <c r="O177" s="26"/>
    </row>
    <row r="178" customHeight="1" spans="1:15">
      <c r="A178" s="13">
        <v>173</v>
      </c>
      <c r="B178" s="16"/>
      <c r="C178" s="16"/>
      <c r="D178" s="13"/>
      <c r="E178" s="17"/>
      <c r="F178" s="15"/>
      <c r="G178" s="14"/>
      <c r="H178" s="13"/>
      <c r="I178" s="16" t="s">
        <v>1215</v>
      </c>
      <c r="J178" s="16" t="s">
        <v>1144</v>
      </c>
      <c r="K178" s="17">
        <v>25000</v>
      </c>
      <c r="L178" s="24">
        <v>44581</v>
      </c>
      <c r="M178" s="13" t="s">
        <v>99</v>
      </c>
      <c r="N178" s="16"/>
      <c r="O178" s="16"/>
    </row>
    <row r="179" customHeight="1" spans="1:15">
      <c r="A179" s="13">
        <v>174</v>
      </c>
      <c r="B179" s="16"/>
      <c r="C179" s="16"/>
      <c r="D179" s="13"/>
      <c r="E179" s="17"/>
      <c r="F179" s="15"/>
      <c r="G179" s="14"/>
      <c r="H179" s="13"/>
      <c r="I179" s="16" t="s">
        <v>1216</v>
      </c>
      <c r="J179" s="16" t="s">
        <v>1144</v>
      </c>
      <c r="K179" s="17">
        <v>23800</v>
      </c>
      <c r="L179" s="24">
        <v>44581</v>
      </c>
      <c r="M179" s="13" t="s">
        <v>99</v>
      </c>
      <c r="N179" s="16"/>
      <c r="O179" s="16"/>
    </row>
    <row r="180" customHeight="1" spans="1:15">
      <c r="A180" s="13">
        <v>175</v>
      </c>
      <c r="B180" s="16"/>
      <c r="C180" s="16"/>
      <c r="D180" s="13"/>
      <c r="E180" s="17"/>
      <c r="F180" s="15"/>
      <c r="G180" s="14"/>
      <c r="H180" s="13"/>
      <c r="I180" s="16" t="s">
        <v>1217</v>
      </c>
      <c r="J180" s="16" t="s">
        <v>1144</v>
      </c>
      <c r="K180" s="17">
        <v>26000</v>
      </c>
      <c r="L180" s="24">
        <v>44590</v>
      </c>
      <c r="M180" s="13" t="s">
        <v>76</v>
      </c>
      <c r="N180" s="16"/>
      <c r="O180" s="16"/>
    </row>
    <row r="181" customHeight="1" spans="1:15">
      <c r="A181" s="13">
        <v>176</v>
      </c>
      <c r="B181" s="16"/>
      <c r="C181" s="16"/>
      <c r="D181" s="13"/>
      <c r="E181" s="17"/>
      <c r="F181" s="15"/>
      <c r="G181" s="14"/>
      <c r="H181" s="13"/>
      <c r="I181" s="16" t="s">
        <v>1218</v>
      </c>
      <c r="J181" s="16" t="s">
        <v>1144</v>
      </c>
      <c r="K181" s="17">
        <v>0</v>
      </c>
      <c r="L181" s="24">
        <v>44590</v>
      </c>
      <c r="M181" s="13" t="s">
        <v>113</v>
      </c>
      <c r="N181" s="16"/>
      <c r="O181" s="16"/>
    </row>
    <row r="182" customHeight="1" spans="1:15">
      <c r="A182" s="13">
        <v>177</v>
      </c>
      <c r="B182" s="16"/>
      <c r="C182" s="16"/>
      <c r="D182" s="13"/>
      <c r="E182" s="17"/>
      <c r="F182" s="15"/>
      <c r="G182" s="14"/>
      <c r="H182" s="13"/>
      <c r="I182" s="16" t="s">
        <v>1219</v>
      </c>
      <c r="J182" s="16" t="s">
        <v>1144</v>
      </c>
      <c r="K182" s="17">
        <v>100000</v>
      </c>
      <c r="L182" s="24">
        <v>44580</v>
      </c>
      <c r="M182" s="13" t="s">
        <v>39</v>
      </c>
      <c r="N182" s="16"/>
      <c r="O182" s="16"/>
    </row>
    <row r="183" customHeight="1" spans="1:15">
      <c r="A183" s="13">
        <v>178</v>
      </c>
      <c r="B183" s="16"/>
      <c r="C183" s="16"/>
      <c r="D183" s="13"/>
      <c r="E183" s="17"/>
      <c r="F183" s="15"/>
      <c r="G183" s="14"/>
      <c r="H183" s="13"/>
      <c r="I183" s="16" t="s">
        <v>1220</v>
      </c>
      <c r="J183" s="16" t="s">
        <v>1144</v>
      </c>
      <c r="K183" s="17">
        <v>20366</v>
      </c>
      <c r="L183" s="24">
        <v>44572</v>
      </c>
      <c r="M183" s="13" t="s">
        <v>224</v>
      </c>
      <c r="N183" s="16"/>
      <c r="O183" s="16"/>
    </row>
    <row r="184" customHeight="1" spans="1:15">
      <c r="A184" s="13">
        <v>179</v>
      </c>
      <c r="B184" s="16"/>
      <c r="C184" s="16"/>
      <c r="D184" s="13"/>
      <c r="E184" s="17"/>
      <c r="F184" s="15"/>
      <c r="G184" s="14"/>
      <c r="H184" s="13"/>
      <c r="I184" s="16" t="s">
        <v>1221</v>
      </c>
      <c r="J184" s="16" t="s">
        <v>1144</v>
      </c>
      <c r="K184" s="17">
        <v>60000</v>
      </c>
      <c r="L184" s="24">
        <v>44572</v>
      </c>
      <c r="M184" s="13" t="s">
        <v>211</v>
      </c>
      <c r="N184" s="16"/>
      <c r="O184" s="16"/>
    </row>
    <row r="185" customHeight="1" spans="1:15">
      <c r="A185" s="13">
        <v>180</v>
      </c>
      <c r="B185" s="16"/>
      <c r="C185" s="16"/>
      <c r="D185" s="13"/>
      <c r="E185" s="17"/>
      <c r="F185" s="15"/>
      <c r="G185" s="14"/>
      <c r="H185" s="13"/>
      <c r="I185" s="16" t="s">
        <v>1222</v>
      </c>
      <c r="J185" s="16" t="s">
        <v>1144</v>
      </c>
      <c r="K185" s="17">
        <v>97000</v>
      </c>
      <c r="L185" s="24">
        <v>44627</v>
      </c>
      <c r="M185" s="13" t="s">
        <v>76</v>
      </c>
      <c r="N185" s="16"/>
      <c r="O185" s="16"/>
    </row>
    <row r="186" customHeight="1" spans="1:15">
      <c r="A186" s="13">
        <v>181</v>
      </c>
      <c r="B186" s="16"/>
      <c r="C186" s="16"/>
      <c r="D186" s="13"/>
      <c r="E186" s="17"/>
      <c r="F186" s="15"/>
      <c r="G186" s="14"/>
      <c r="H186" s="13"/>
      <c r="I186" s="16" t="s">
        <v>1182</v>
      </c>
      <c r="J186" s="16" t="s">
        <v>1144</v>
      </c>
      <c r="K186" s="17">
        <v>94000</v>
      </c>
      <c r="L186" s="24">
        <v>44627</v>
      </c>
      <c r="M186" s="13" t="s">
        <v>76</v>
      </c>
      <c r="N186" s="16"/>
      <c r="O186" s="16"/>
    </row>
    <row r="187" customHeight="1" spans="1:16">
      <c r="A187" s="13">
        <v>182</v>
      </c>
      <c r="B187" s="16"/>
      <c r="C187" s="16"/>
      <c r="D187" s="13"/>
      <c r="E187" s="17"/>
      <c r="F187" s="15"/>
      <c r="G187" s="14"/>
      <c r="H187" s="13"/>
      <c r="I187" s="16" t="s">
        <v>779</v>
      </c>
      <c r="J187" s="16" t="s">
        <v>1144</v>
      </c>
      <c r="K187" s="17">
        <v>417613</v>
      </c>
      <c r="L187" s="24">
        <v>44665</v>
      </c>
      <c r="M187" s="13" t="s">
        <v>39</v>
      </c>
      <c r="N187" s="16"/>
      <c r="O187" s="16"/>
      <c r="P187" s="7">
        <f>K187+K193+K197</f>
        <v>815570.3</v>
      </c>
    </row>
    <row r="188" customHeight="1" spans="1:16">
      <c r="A188" s="13">
        <v>183</v>
      </c>
      <c r="B188" s="16"/>
      <c r="C188" s="16"/>
      <c r="D188" s="13"/>
      <c r="E188" s="17"/>
      <c r="F188" s="15"/>
      <c r="G188" s="14"/>
      <c r="H188" s="13"/>
      <c r="I188" s="16" t="s">
        <v>1223</v>
      </c>
      <c r="J188" s="16" t="s">
        <v>1144</v>
      </c>
      <c r="K188" s="17">
        <v>50000</v>
      </c>
      <c r="L188" s="24">
        <v>44676</v>
      </c>
      <c r="M188" s="13" t="s">
        <v>224</v>
      </c>
      <c r="N188" s="16"/>
      <c r="O188" s="16"/>
      <c r="P188" s="7"/>
    </row>
    <row r="189" customHeight="1" spans="1:15">
      <c r="A189" s="13">
        <v>184</v>
      </c>
      <c r="B189" s="16"/>
      <c r="C189" s="16"/>
      <c r="D189" s="13"/>
      <c r="E189" s="17"/>
      <c r="F189" s="15"/>
      <c r="G189" s="14"/>
      <c r="H189" s="13"/>
      <c r="I189" s="16" t="s">
        <v>1224</v>
      </c>
      <c r="J189" s="16" t="s">
        <v>1144</v>
      </c>
      <c r="K189" s="17">
        <v>20000</v>
      </c>
      <c r="L189" s="24">
        <v>44701</v>
      </c>
      <c r="M189" s="13" t="s">
        <v>76</v>
      </c>
      <c r="N189" s="16"/>
      <c r="O189" s="16"/>
    </row>
    <row r="190" customHeight="1" spans="1:15">
      <c r="A190" s="13">
        <v>185</v>
      </c>
      <c r="B190" s="16"/>
      <c r="C190" s="16"/>
      <c r="D190" s="13"/>
      <c r="E190" s="17"/>
      <c r="F190" s="15"/>
      <c r="G190" s="14"/>
      <c r="H190" s="13"/>
      <c r="I190" s="16" t="s">
        <v>1185</v>
      </c>
      <c r="J190" s="16" t="s">
        <v>1144</v>
      </c>
      <c r="K190" s="17">
        <v>100000</v>
      </c>
      <c r="L190" s="24">
        <v>44727</v>
      </c>
      <c r="M190" s="13" t="s">
        <v>99</v>
      </c>
      <c r="N190" s="16"/>
      <c r="O190" s="16"/>
    </row>
    <row r="191" customHeight="1" spans="1:15">
      <c r="A191" s="13">
        <v>186</v>
      </c>
      <c r="B191" s="16"/>
      <c r="C191" s="16"/>
      <c r="D191" s="13"/>
      <c r="E191" s="17"/>
      <c r="F191" s="15"/>
      <c r="G191" s="14"/>
      <c r="H191" s="13"/>
      <c r="I191" s="16" t="s">
        <v>1225</v>
      </c>
      <c r="J191" s="16" t="s">
        <v>1144</v>
      </c>
      <c r="K191" s="17">
        <v>12000</v>
      </c>
      <c r="L191" s="24">
        <v>44770</v>
      </c>
      <c r="M191" s="13" t="s">
        <v>113</v>
      </c>
      <c r="N191" s="16"/>
      <c r="O191" s="16"/>
    </row>
    <row r="192" customHeight="1" spans="1:15">
      <c r="A192" s="13">
        <v>187</v>
      </c>
      <c r="B192" s="16"/>
      <c r="C192" s="16"/>
      <c r="D192" s="13"/>
      <c r="E192" s="17"/>
      <c r="F192" s="15"/>
      <c r="G192" s="14"/>
      <c r="H192" s="13"/>
      <c r="I192" s="16" t="s">
        <v>1182</v>
      </c>
      <c r="J192" s="16" t="s">
        <v>1144</v>
      </c>
      <c r="K192" s="17">
        <v>194000</v>
      </c>
      <c r="L192" s="24">
        <v>44800</v>
      </c>
      <c r="M192" s="13" t="s">
        <v>76</v>
      </c>
      <c r="N192" s="16"/>
      <c r="O192" s="16"/>
    </row>
    <row r="193" customHeight="1" spans="1:15">
      <c r="A193" s="13">
        <v>188</v>
      </c>
      <c r="B193" s="16"/>
      <c r="C193" s="16"/>
      <c r="D193" s="13"/>
      <c r="E193" s="17"/>
      <c r="F193" s="15"/>
      <c r="G193" s="14"/>
      <c r="H193" s="13"/>
      <c r="I193" s="16" t="s">
        <v>779</v>
      </c>
      <c r="J193" s="16" t="s">
        <v>1144</v>
      </c>
      <c r="K193" s="17">
        <v>178977</v>
      </c>
      <c r="L193" s="24">
        <v>44817</v>
      </c>
      <c r="M193" s="13" t="s">
        <v>76</v>
      </c>
      <c r="N193" s="16"/>
      <c r="O193" s="16"/>
    </row>
    <row r="194" customHeight="1" spans="1:15">
      <c r="A194" s="13">
        <v>189</v>
      </c>
      <c r="B194" s="16"/>
      <c r="C194" s="16"/>
      <c r="D194" s="13"/>
      <c r="E194" s="17"/>
      <c r="F194" s="15"/>
      <c r="G194" s="14"/>
      <c r="H194" s="13"/>
      <c r="I194" s="16" t="s">
        <v>52</v>
      </c>
      <c r="J194" s="16" t="s">
        <v>1144</v>
      </c>
      <c r="K194" s="17">
        <v>10000</v>
      </c>
      <c r="L194" s="24">
        <v>44812</v>
      </c>
      <c r="M194" s="13" t="s">
        <v>113</v>
      </c>
      <c r="N194" s="16"/>
      <c r="O194" s="16"/>
    </row>
    <row r="195" customHeight="1" spans="1:15">
      <c r="A195" s="13">
        <v>190</v>
      </c>
      <c r="B195" s="16"/>
      <c r="C195" s="16"/>
      <c r="D195" s="13"/>
      <c r="E195" s="17"/>
      <c r="F195" s="15"/>
      <c r="G195" s="14"/>
      <c r="H195" s="13"/>
      <c r="I195" s="16" t="s">
        <v>1220</v>
      </c>
      <c r="J195" s="16" t="s">
        <v>1144</v>
      </c>
      <c r="K195" s="17">
        <v>20000</v>
      </c>
      <c r="L195" s="24">
        <v>44824</v>
      </c>
      <c r="M195" s="13" t="s">
        <v>39</v>
      </c>
      <c r="N195" s="16"/>
      <c r="O195" s="16"/>
    </row>
    <row r="196" customHeight="1" spans="1:15">
      <c r="A196" s="13">
        <v>191</v>
      </c>
      <c r="B196" s="16"/>
      <c r="C196" s="16"/>
      <c r="D196" s="13"/>
      <c r="E196" s="17"/>
      <c r="F196" s="15"/>
      <c r="G196" s="14"/>
      <c r="H196" s="13"/>
      <c r="I196" s="16" t="s">
        <v>1226</v>
      </c>
      <c r="J196" s="16" t="s">
        <v>1144</v>
      </c>
      <c r="K196" s="17">
        <v>21000</v>
      </c>
      <c r="L196" s="24">
        <v>44853</v>
      </c>
      <c r="M196" s="13" t="s">
        <v>39</v>
      </c>
      <c r="N196" s="16"/>
      <c r="O196" s="16"/>
    </row>
    <row r="197" customHeight="1" spans="1:15">
      <c r="A197" s="13">
        <v>192</v>
      </c>
      <c r="B197" s="16"/>
      <c r="C197" s="16"/>
      <c r="D197" s="13"/>
      <c r="E197" s="17"/>
      <c r="F197" s="15"/>
      <c r="G197" s="14"/>
      <c r="H197" s="13"/>
      <c r="I197" s="16" t="s">
        <v>779</v>
      </c>
      <c r="J197" s="16" t="s">
        <v>1144</v>
      </c>
      <c r="K197" s="17">
        <v>218980.3</v>
      </c>
      <c r="L197" s="24">
        <v>44890</v>
      </c>
      <c r="M197" s="13" t="s">
        <v>99</v>
      </c>
      <c r="N197" s="16"/>
      <c r="O197" s="16"/>
    </row>
    <row r="198" customHeight="1" spans="1:15">
      <c r="A198" s="13">
        <v>193</v>
      </c>
      <c r="B198" s="16"/>
      <c r="C198" s="16"/>
      <c r="D198" s="13"/>
      <c r="E198" s="17"/>
      <c r="F198" s="15"/>
      <c r="G198" s="14"/>
      <c r="H198" s="13"/>
      <c r="I198" s="16" t="s">
        <v>1202</v>
      </c>
      <c r="J198" s="16" t="s">
        <v>1144</v>
      </c>
      <c r="K198" s="17">
        <v>62962</v>
      </c>
      <c r="L198" s="24">
        <v>44872</v>
      </c>
      <c r="M198" s="13" t="s">
        <v>99</v>
      </c>
      <c r="N198" s="16"/>
      <c r="O198" s="16"/>
    </row>
    <row r="199" customHeight="1" spans="1:15">
      <c r="A199" s="13">
        <v>194</v>
      </c>
      <c r="B199" s="16"/>
      <c r="C199" s="16"/>
      <c r="D199" s="13"/>
      <c r="E199" s="17"/>
      <c r="F199" s="15"/>
      <c r="G199" s="14"/>
      <c r="H199" s="13"/>
      <c r="I199" s="16" t="s">
        <v>1227</v>
      </c>
      <c r="J199" s="16" t="s">
        <v>1144</v>
      </c>
      <c r="K199" s="17">
        <v>92400</v>
      </c>
      <c r="L199" s="24">
        <v>44925</v>
      </c>
      <c r="M199" s="13" t="s">
        <v>99</v>
      </c>
      <c r="N199" s="16"/>
      <c r="O199" s="16"/>
    </row>
    <row r="200" customHeight="1" spans="1:15">
      <c r="A200" s="13">
        <v>195</v>
      </c>
      <c r="B200" s="16"/>
      <c r="C200" s="16"/>
      <c r="D200" s="13"/>
      <c r="E200" s="17"/>
      <c r="F200" s="15"/>
      <c r="G200" s="14"/>
      <c r="H200" s="13"/>
      <c r="I200" s="16" t="s">
        <v>792</v>
      </c>
      <c r="J200" s="16" t="s">
        <v>1144</v>
      </c>
      <c r="K200" s="17">
        <v>51000</v>
      </c>
      <c r="L200" s="24">
        <v>44925</v>
      </c>
      <c r="M200" s="13" t="s">
        <v>99</v>
      </c>
      <c r="N200" s="16"/>
      <c r="O200" s="16"/>
    </row>
    <row r="201" ht="37" customHeight="1" spans="1:15">
      <c r="A201" s="13">
        <v>196</v>
      </c>
      <c r="B201" s="16"/>
      <c r="C201" s="16"/>
      <c r="D201" s="13"/>
      <c r="E201" s="17"/>
      <c r="F201" s="15"/>
      <c r="G201" s="14"/>
      <c r="H201" s="13"/>
      <c r="I201" s="16" t="s">
        <v>1228</v>
      </c>
      <c r="J201" s="16" t="s">
        <v>1144</v>
      </c>
      <c r="K201" s="17">
        <v>50000</v>
      </c>
      <c r="L201" s="24">
        <v>44925</v>
      </c>
      <c r="M201" s="13" t="s">
        <v>76</v>
      </c>
      <c r="N201" s="16"/>
      <c r="O201" s="25" t="s">
        <v>983</v>
      </c>
    </row>
    <row r="202" customHeight="1" spans="1:15">
      <c r="A202" s="13">
        <v>197</v>
      </c>
      <c r="B202" s="16"/>
      <c r="C202" s="16"/>
      <c r="D202" s="13"/>
      <c r="E202" s="17"/>
      <c r="F202" s="15"/>
      <c r="G202" s="14"/>
      <c r="H202" s="13"/>
      <c r="I202" s="16" t="s">
        <v>1229</v>
      </c>
      <c r="J202" s="16" t="s">
        <v>1144</v>
      </c>
      <c r="K202" s="17">
        <v>295200</v>
      </c>
      <c r="L202" s="24"/>
      <c r="M202" s="13"/>
      <c r="N202" s="16"/>
      <c r="O202" s="16"/>
    </row>
    <row r="203" s="5" customFormat="1" customHeight="1" spans="1:15">
      <c r="A203" s="20"/>
      <c r="B203" s="20" t="s">
        <v>1230</v>
      </c>
      <c r="C203" s="20" t="s">
        <v>985</v>
      </c>
      <c r="D203" s="20"/>
      <c r="E203" s="21">
        <f>SUM(E143:E202)</f>
        <v>3474716.1</v>
      </c>
      <c r="F203" s="22"/>
      <c r="G203" s="23"/>
      <c r="H203" s="20"/>
      <c r="I203" s="26"/>
      <c r="J203" s="26"/>
      <c r="K203" s="21">
        <f>SUM(K143:K202)</f>
        <v>3872021.3</v>
      </c>
      <c r="L203" s="27"/>
      <c r="M203" s="20"/>
      <c r="N203" s="21">
        <f>E203-K203</f>
        <v>-397305.2</v>
      </c>
      <c r="O203" s="26"/>
    </row>
    <row r="204" customHeight="1" spans="1:15">
      <c r="A204" s="13"/>
      <c r="B204" s="20" t="s">
        <v>856</v>
      </c>
      <c r="C204" s="16"/>
      <c r="D204" s="13"/>
      <c r="E204" s="21">
        <f>E203+E142+E61</f>
        <v>16378951.56</v>
      </c>
      <c r="F204" s="15"/>
      <c r="G204" s="14"/>
      <c r="H204" s="13"/>
      <c r="I204" s="16"/>
      <c r="J204" s="16"/>
      <c r="K204" s="21">
        <f>K203+K142+K61</f>
        <v>12723354</v>
      </c>
      <c r="L204" s="24"/>
      <c r="M204" s="13"/>
      <c r="N204" s="21">
        <f>E204-K204</f>
        <v>3655597.56</v>
      </c>
      <c r="O204" s="16"/>
    </row>
    <row r="205" customHeight="1" spans="11:11">
      <c r="K205" s="7"/>
    </row>
    <row r="206" customHeight="1" spans="11:11">
      <c r="K206" s="7"/>
    </row>
    <row r="207" customHeight="1" spans="11:11">
      <c r="K207" s="7"/>
    </row>
    <row r="208" customHeight="1" spans="11:11">
      <c r="K208" s="7"/>
    </row>
    <row r="209" customHeight="1" spans="11:11">
      <c r="K209" s="7"/>
    </row>
    <row r="210" customHeight="1" spans="11:11">
      <c r="K210" s="7"/>
    </row>
    <row r="211" customHeight="1" spans="11:11">
      <c r="K211" s="7"/>
    </row>
    <row r="212" customHeight="1" spans="11:11">
      <c r="K212" s="7"/>
    </row>
    <row r="213" customHeight="1" spans="11:11">
      <c r="K213" s="7"/>
    </row>
    <row r="214" customHeight="1" spans="11:11">
      <c r="K214" s="7"/>
    </row>
    <row r="215" customHeight="1" spans="11:11">
      <c r="K215" s="7"/>
    </row>
    <row r="216" customHeight="1" spans="11:11">
      <c r="K216" s="7"/>
    </row>
    <row r="217" customHeight="1" spans="11:11">
      <c r="K217" s="7"/>
    </row>
    <row r="218" customHeight="1" spans="11:11">
      <c r="K218" s="7"/>
    </row>
    <row r="219" customHeight="1" spans="11:11">
      <c r="K219" s="7"/>
    </row>
    <row r="220" customHeight="1" spans="11:11">
      <c r="K220" s="7"/>
    </row>
    <row r="221" customHeight="1" spans="11:11">
      <c r="K221" s="7"/>
    </row>
    <row r="222" customHeight="1" spans="11:11">
      <c r="K222" s="7"/>
    </row>
    <row r="223" customHeight="1" spans="11:11">
      <c r="K223" s="7"/>
    </row>
    <row r="224" customHeight="1" spans="11:11">
      <c r="K224" s="7"/>
    </row>
    <row r="225" customHeight="1" spans="11:11">
      <c r="K225" s="7"/>
    </row>
  </sheetData>
  <autoFilter xmlns:etc="http://www.wps.cn/officeDocument/2017/etCustomData" ref="A4:O204" etc:filterBottomFollowUsedRange="0">
    <extLst/>
  </autoFilter>
  <mergeCells count="9">
    <mergeCell ref="A1:O1"/>
    <mergeCell ref="E2:H2"/>
    <mergeCell ref="I2:M2"/>
    <mergeCell ref="A2:A3"/>
    <mergeCell ref="B2:B3"/>
    <mergeCell ref="C2:C3"/>
    <mergeCell ref="D2:D3"/>
    <mergeCell ref="N2:N3"/>
    <mergeCell ref="O2:O3"/>
  </mergeCells>
  <pageMargins left="0.75" right="0.75" top="1" bottom="1" header="0.5" footer="0.5"/>
  <pageSetup paperSize="9" scale="4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5"/>
  <sheetViews>
    <sheetView view="pageBreakPreview" zoomScaleNormal="100" workbookViewId="0">
      <pane ySplit="3" topLeftCell="A188" activePane="bottomLeft" state="frozen"/>
      <selection/>
      <selection pane="bottomLeft" activeCell="H174" sqref="H174"/>
    </sheetView>
  </sheetViews>
  <sheetFormatPr defaultColWidth="8.725" defaultRowHeight="33" customHeight="1"/>
  <cols>
    <col min="1" max="1" width="8.725" style="6"/>
    <col min="2" max="2" width="40.875" style="4" customWidth="1"/>
    <col min="3" max="3" width="38.625" style="4" customWidth="1"/>
    <col min="4" max="4" width="13.875" style="6" customWidth="1"/>
    <col min="5" max="5" width="17.75" style="7" customWidth="1"/>
    <col min="6" max="6" width="14.3666666666667" style="8" customWidth="1"/>
    <col min="7" max="7" width="14" style="9" customWidth="1"/>
    <col min="8" max="8" width="8.725" style="6"/>
    <col min="9" max="9" width="48.375" style="4" customWidth="1"/>
    <col min="10" max="10" width="18.25" style="4" customWidth="1"/>
    <col min="11" max="11" width="18.5" style="4" customWidth="1"/>
    <col min="12" max="12" width="12.25" style="10" customWidth="1"/>
    <col min="13" max="13" width="8.725" style="6"/>
    <col min="14" max="14" width="19.25" style="4" customWidth="1"/>
    <col min="15" max="15" width="19.875" style="4" customWidth="1"/>
    <col min="16" max="16384" width="8.725" style="4"/>
  </cols>
  <sheetData>
    <row r="1" ht="45" customHeight="1" spans="1:15">
      <c r="A1" s="11" t="s">
        <v>867</v>
      </c>
      <c r="B1" s="11"/>
      <c r="C1" s="11"/>
      <c r="D1" s="11"/>
      <c r="E1" s="11"/>
      <c r="F1" s="12"/>
      <c r="G1" s="11"/>
      <c r="H1" s="11"/>
      <c r="I1" s="11"/>
      <c r="J1" s="11"/>
      <c r="K1" s="11"/>
      <c r="L1" s="11"/>
      <c r="M1" s="11"/>
      <c r="N1" s="11"/>
      <c r="O1" s="11"/>
    </row>
    <row r="2" customHeight="1" spans="1:15">
      <c r="A2" s="13" t="s">
        <v>2</v>
      </c>
      <c r="B2" s="13" t="s">
        <v>3</v>
      </c>
      <c r="C2" s="13" t="s">
        <v>4</v>
      </c>
      <c r="D2" s="13" t="s">
        <v>5</v>
      </c>
      <c r="E2" s="14" t="s">
        <v>6</v>
      </c>
      <c r="F2" s="15"/>
      <c r="G2" s="14"/>
      <c r="H2" s="13"/>
      <c r="I2" s="13" t="s">
        <v>7</v>
      </c>
      <c r="J2" s="13"/>
      <c r="K2" s="13"/>
      <c r="L2" s="18"/>
      <c r="M2" s="13"/>
      <c r="N2" s="13" t="s">
        <v>8</v>
      </c>
      <c r="O2" s="13" t="s">
        <v>9</v>
      </c>
    </row>
    <row r="3" customHeight="1" spans="1:15">
      <c r="A3" s="13"/>
      <c r="B3" s="13"/>
      <c r="C3" s="13"/>
      <c r="D3" s="13"/>
      <c r="E3" s="14" t="s">
        <v>10</v>
      </c>
      <c r="F3" s="15" t="s">
        <v>11</v>
      </c>
      <c r="G3" s="14" t="s">
        <v>12</v>
      </c>
      <c r="H3" s="13" t="s">
        <v>13</v>
      </c>
      <c r="I3" s="13" t="s">
        <v>14</v>
      </c>
      <c r="J3" s="13" t="s">
        <v>5</v>
      </c>
      <c r="K3" s="13" t="s">
        <v>10</v>
      </c>
      <c r="L3" s="18" t="s">
        <v>15</v>
      </c>
      <c r="M3" s="13" t="s">
        <v>13</v>
      </c>
      <c r="N3" s="13"/>
      <c r="O3" s="13"/>
    </row>
    <row r="4" s="4" customFormat="1" customHeight="1" spans="1:15">
      <c r="A4" s="13">
        <v>1</v>
      </c>
      <c r="B4" s="16" t="s">
        <v>868</v>
      </c>
      <c r="C4" s="16" t="s">
        <v>869</v>
      </c>
      <c r="D4" s="13" t="s">
        <v>870</v>
      </c>
      <c r="E4" s="17">
        <v>25000</v>
      </c>
      <c r="F4" s="15"/>
      <c r="G4" s="18">
        <v>43860</v>
      </c>
      <c r="H4" s="13" t="s">
        <v>113</v>
      </c>
      <c r="I4" s="16" t="s">
        <v>871</v>
      </c>
      <c r="J4" s="16" t="s">
        <v>870</v>
      </c>
      <c r="K4" s="17">
        <v>142000</v>
      </c>
      <c r="L4" s="24">
        <v>43882</v>
      </c>
      <c r="M4" s="13" t="s">
        <v>224</v>
      </c>
      <c r="N4" s="16"/>
      <c r="O4" s="16"/>
    </row>
    <row r="5" customHeight="1" spans="1:15">
      <c r="A5" s="13">
        <v>2</v>
      </c>
      <c r="B5" s="16" t="s">
        <v>326</v>
      </c>
      <c r="C5" s="16"/>
      <c r="D5" s="13" t="s">
        <v>870</v>
      </c>
      <c r="E5" s="17">
        <v>50000</v>
      </c>
      <c r="F5" s="118" t="s">
        <v>872</v>
      </c>
      <c r="G5" s="18">
        <v>43858</v>
      </c>
      <c r="H5" s="13" t="s">
        <v>224</v>
      </c>
      <c r="I5" s="16" t="s">
        <v>120</v>
      </c>
      <c r="J5" s="16" t="s">
        <v>870</v>
      </c>
      <c r="K5" s="17">
        <v>50057</v>
      </c>
      <c r="L5" s="24">
        <v>43882</v>
      </c>
      <c r="M5" s="13" t="s">
        <v>224</v>
      </c>
      <c r="N5" s="16"/>
      <c r="O5" s="16"/>
    </row>
    <row r="6" customHeight="1" spans="1:15">
      <c r="A6" s="13">
        <v>3</v>
      </c>
      <c r="B6" s="16" t="s">
        <v>185</v>
      </c>
      <c r="C6" s="16"/>
      <c r="D6" s="13" t="s">
        <v>870</v>
      </c>
      <c r="E6" s="17">
        <v>200000</v>
      </c>
      <c r="F6" s="118" t="s">
        <v>873</v>
      </c>
      <c r="G6" s="18">
        <v>43857</v>
      </c>
      <c r="H6" s="13" t="s">
        <v>224</v>
      </c>
      <c r="I6" s="16" t="s">
        <v>874</v>
      </c>
      <c r="J6" s="16" t="s">
        <v>870</v>
      </c>
      <c r="K6" s="17">
        <v>20000</v>
      </c>
      <c r="L6" s="24">
        <v>43882</v>
      </c>
      <c r="M6" s="13" t="s">
        <v>224</v>
      </c>
      <c r="N6" s="16"/>
      <c r="O6" s="16"/>
    </row>
    <row r="7" customHeight="1" spans="1:15">
      <c r="A7" s="13">
        <v>4</v>
      </c>
      <c r="B7" s="16" t="s">
        <v>875</v>
      </c>
      <c r="C7" s="16"/>
      <c r="D7" s="13" t="s">
        <v>870</v>
      </c>
      <c r="E7" s="17">
        <v>100000</v>
      </c>
      <c r="F7" s="118" t="s">
        <v>876</v>
      </c>
      <c r="G7" s="18">
        <v>43857</v>
      </c>
      <c r="H7" s="13" t="s">
        <v>224</v>
      </c>
      <c r="I7" s="16" t="s">
        <v>877</v>
      </c>
      <c r="J7" s="16" t="s">
        <v>878</v>
      </c>
      <c r="K7" s="17">
        <v>7920</v>
      </c>
      <c r="L7" s="24">
        <v>43868</v>
      </c>
      <c r="M7" s="13" t="s">
        <v>211</v>
      </c>
      <c r="N7" s="16"/>
      <c r="O7" s="16" t="s">
        <v>879</v>
      </c>
    </row>
    <row r="8" customHeight="1" spans="1:15">
      <c r="A8" s="13">
        <v>5</v>
      </c>
      <c r="B8" s="16" t="s">
        <v>880</v>
      </c>
      <c r="C8" s="16"/>
      <c r="D8" s="13" t="s">
        <v>870</v>
      </c>
      <c r="E8" s="17">
        <v>10000</v>
      </c>
      <c r="F8" s="118" t="s">
        <v>881</v>
      </c>
      <c r="G8" s="18">
        <v>43860</v>
      </c>
      <c r="H8" s="13" t="s">
        <v>224</v>
      </c>
      <c r="I8" s="16" t="s">
        <v>882</v>
      </c>
      <c r="J8" s="16" t="s">
        <v>870</v>
      </c>
      <c r="K8" s="17">
        <v>638631</v>
      </c>
      <c r="L8" s="24">
        <v>43878</v>
      </c>
      <c r="M8" s="13" t="s">
        <v>19</v>
      </c>
      <c r="N8" s="16"/>
      <c r="O8" s="16"/>
    </row>
    <row r="9" customHeight="1" spans="1:15">
      <c r="A9" s="13">
        <v>6</v>
      </c>
      <c r="B9" s="16" t="s">
        <v>883</v>
      </c>
      <c r="C9" s="16"/>
      <c r="D9" s="13" t="s">
        <v>870</v>
      </c>
      <c r="E9" s="17">
        <v>2020</v>
      </c>
      <c r="F9" s="118" t="s">
        <v>884</v>
      </c>
      <c r="G9" s="18">
        <v>43860</v>
      </c>
      <c r="H9" s="13" t="s">
        <v>224</v>
      </c>
      <c r="I9" s="16" t="s">
        <v>885</v>
      </c>
      <c r="J9" s="16" t="s">
        <v>870</v>
      </c>
      <c r="K9" s="17">
        <v>136900</v>
      </c>
      <c r="L9" s="24">
        <v>43900</v>
      </c>
      <c r="M9" s="13" t="s">
        <v>264</v>
      </c>
      <c r="N9" s="16"/>
      <c r="O9" s="16"/>
    </row>
    <row r="10" customHeight="1" spans="1:15">
      <c r="A10" s="13">
        <v>7</v>
      </c>
      <c r="B10" s="16" t="s">
        <v>886</v>
      </c>
      <c r="C10" s="16"/>
      <c r="D10" s="13" t="s">
        <v>870</v>
      </c>
      <c r="E10" s="17">
        <v>2020</v>
      </c>
      <c r="F10" s="118" t="s">
        <v>887</v>
      </c>
      <c r="G10" s="18">
        <v>43860</v>
      </c>
      <c r="H10" s="13" t="s">
        <v>224</v>
      </c>
      <c r="I10" s="16" t="s">
        <v>888</v>
      </c>
      <c r="J10" s="16" t="s">
        <v>878</v>
      </c>
      <c r="K10" s="17">
        <v>29460</v>
      </c>
      <c r="L10" s="24">
        <v>43902</v>
      </c>
      <c r="M10" s="13" t="s">
        <v>211</v>
      </c>
      <c r="N10" s="16"/>
      <c r="O10" s="16" t="s">
        <v>879</v>
      </c>
    </row>
    <row r="11" customHeight="1" spans="1:15">
      <c r="A11" s="13">
        <v>8</v>
      </c>
      <c r="B11" s="16" t="s">
        <v>889</v>
      </c>
      <c r="C11" s="16"/>
      <c r="D11" s="13" t="s">
        <v>870</v>
      </c>
      <c r="E11" s="17">
        <v>46800</v>
      </c>
      <c r="F11" s="118" t="s">
        <v>890</v>
      </c>
      <c r="G11" s="18">
        <v>43860</v>
      </c>
      <c r="H11" s="13" t="s">
        <v>224</v>
      </c>
      <c r="I11" s="16" t="s">
        <v>891</v>
      </c>
      <c r="J11" s="16" t="s">
        <v>892</v>
      </c>
      <c r="K11" s="17">
        <v>95000</v>
      </c>
      <c r="L11" s="24">
        <v>43976</v>
      </c>
      <c r="M11" s="13" t="s">
        <v>99</v>
      </c>
      <c r="N11" s="16"/>
      <c r="O11" s="16"/>
    </row>
    <row r="12" customHeight="1" spans="1:15">
      <c r="A12" s="13">
        <v>9</v>
      </c>
      <c r="B12" s="16" t="s">
        <v>893</v>
      </c>
      <c r="C12" s="16"/>
      <c r="D12" s="13" t="s">
        <v>870</v>
      </c>
      <c r="E12" s="17">
        <v>10000</v>
      </c>
      <c r="F12" s="118" t="s">
        <v>894</v>
      </c>
      <c r="G12" s="18">
        <v>43861</v>
      </c>
      <c r="H12" s="13" t="s">
        <v>224</v>
      </c>
      <c r="I12" s="16" t="s">
        <v>885</v>
      </c>
      <c r="J12" s="16" t="s">
        <v>870</v>
      </c>
      <c r="K12" s="17">
        <v>220000</v>
      </c>
      <c r="L12" s="24">
        <v>43983</v>
      </c>
      <c r="M12" s="13" t="s">
        <v>76</v>
      </c>
      <c r="N12" s="16"/>
      <c r="O12" s="16"/>
    </row>
    <row r="13" customHeight="1" spans="1:15">
      <c r="A13" s="13">
        <v>10</v>
      </c>
      <c r="B13" s="16" t="s">
        <v>895</v>
      </c>
      <c r="C13" s="16"/>
      <c r="D13" s="13" t="s">
        <v>870</v>
      </c>
      <c r="E13" s="17">
        <v>20000</v>
      </c>
      <c r="F13" s="118" t="s">
        <v>896</v>
      </c>
      <c r="G13" s="18">
        <v>43861</v>
      </c>
      <c r="H13" s="13" t="s">
        <v>224</v>
      </c>
      <c r="I13" s="16" t="s">
        <v>897</v>
      </c>
      <c r="J13" s="16" t="s">
        <v>870</v>
      </c>
      <c r="K13" s="17">
        <v>50000</v>
      </c>
      <c r="L13" s="24">
        <v>44034</v>
      </c>
      <c r="M13" s="13" t="s">
        <v>189</v>
      </c>
      <c r="N13" s="16"/>
      <c r="O13" s="16"/>
    </row>
    <row r="14" customHeight="1" spans="1:15">
      <c r="A14" s="13">
        <v>11</v>
      </c>
      <c r="B14" s="16" t="s">
        <v>898</v>
      </c>
      <c r="C14" s="16"/>
      <c r="D14" s="13" t="s">
        <v>870</v>
      </c>
      <c r="E14" s="17">
        <v>10000</v>
      </c>
      <c r="F14" s="118" t="s">
        <v>899</v>
      </c>
      <c r="G14" s="18">
        <v>43860</v>
      </c>
      <c r="H14" s="13" t="s">
        <v>224</v>
      </c>
      <c r="I14" s="16" t="s">
        <v>900</v>
      </c>
      <c r="J14" s="16" t="s">
        <v>901</v>
      </c>
      <c r="K14" s="17">
        <v>9100</v>
      </c>
      <c r="L14" s="24">
        <v>44484</v>
      </c>
      <c r="M14" s="13" t="s">
        <v>76</v>
      </c>
      <c r="N14" s="16"/>
      <c r="O14" s="16"/>
    </row>
    <row r="15" customHeight="1" spans="1:15">
      <c r="A15" s="13">
        <v>12</v>
      </c>
      <c r="B15" s="16" t="s">
        <v>191</v>
      </c>
      <c r="C15" s="16" t="s">
        <v>902</v>
      </c>
      <c r="D15" s="13" t="s">
        <v>870</v>
      </c>
      <c r="E15" s="17">
        <v>100000</v>
      </c>
      <c r="F15" s="118" t="s">
        <v>903</v>
      </c>
      <c r="G15" s="18">
        <v>43861</v>
      </c>
      <c r="H15" s="13" t="s">
        <v>224</v>
      </c>
      <c r="I15" s="16" t="s">
        <v>904</v>
      </c>
      <c r="J15" s="16" t="s">
        <v>870</v>
      </c>
      <c r="K15" s="17">
        <v>47466</v>
      </c>
      <c r="L15" s="24">
        <v>44551</v>
      </c>
      <c r="M15" s="13" t="s">
        <v>99</v>
      </c>
      <c r="N15" s="16"/>
      <c r="O15" s="16"/>
    </row>
    <row r="16" ht="42" customHeight="1" spans="1:15">
      <c r="A16" s="13">
        <v>13</v>
      </c>
      <c r="B16" s="16" t="s">
        <v>905</v>
      </c>
      <c r="C16" s="16"/>
      <c r="D16" s="13" t="s">
        <v>870</v>
      </c>
      <c r="E16" s="17">
        <v>21100</v>
      </c>
      <c r="F16" s="19" t="s">
        <v>906</v>
      </c>
      <c r="G16" s="18">
        <v>43890</v>
      </c>
      <c r="H16" s="13" t="s">
        <v>76</v>
      </c>
      <c r="I16" s="16" t="s">
        <v>37</v>
      </c>
      <c r="J16" s="16" t="s">
        <v>870</v>
      </c>
      <c r="K16" s="17">
        <v>62480</v>
      </c>
      <c r="L16" s="24">
        <v>44701</v>
      </c>
      <c r="M16" s="13" t="s">
        <v>99</v>
      </c>
      <c r="N16" s="16"/>
      <c r="O16" s="16"/>
    </row>
    <row r="17" customHeight="1" spans="1:15">
      <c r="A17" s="13">
        <v>14</v>
      </c>
      <c r="B17" s="16" t="s">
        <v>907</v>
      </c>
      <c r="C17" s="16" t="s">
        <v>902</v>
      </c>
      <c r="D17" s="13" t="s">
        <v>870</v>
      </c>
      <c r="E17" s="17">
        <v>10000</v>
      </c>
      <c r="F17" s="15"/>
      <c r="G17" s="18">
        <v>43864</v>
      </c>
      <c r="H17" s="13" t="s">
        <v>113</v>
      </c>
      <c r="I17" s="16" t="s">
        <v>908</v>
      </c>
      <c r="J17" s="16" t="s">
        <v>870</v>
      </c>
      <c r="K17" s="17">
        <v>100000</v>
      </c>
      <c r="L17" s="24">
        <v>44700</v>
      </c>
      <c r="M17" s="13" t="s">
        <v>39</v>
      </c>
      <c r="N17" s="16"/>
      <c r="O17" s="16"/>
    </row>
    <row r="18" customHeight="1" spans="1:15">
      <c r="A18" s="13">
        <v>15</v>
      </c>
      <c r="B18" s="16" t="s">
        <v>179</v>
      </c>
      <c r="C18" s="16" t="s">
        <v>902</v>
      </c>
      <c r="D18" s="13" t="s">
        <v>870</v>
      </c>
      <c r="E18" s="17">
        <v>12000</v>
      </c>
      <c r="F18" s="118" t="s">
        <v>909</v>
      </c>
      <c r="G18" s="18">
        <v>43864</v>
      </c>
      <c r="H18" s="13" t="s">
        <v>113</v>
      </c>
      <c r="I18" s="16" t="s">
        <v>908</v>
      </c>
      <c r="J18" s="16" t="s">
        <v>870</v>
      </c>
      <c r="K18" s="17">
        <v>20000</v>
      </c>
      <c r="L18" s="24">
        <v>44700</v>
      </c>
      <c r="M18" s="13" t="s">
        <v>264</v>
      </c>
      <c r="N18" s="16"/>
      <c r="O18" s="16"/>
    </row>
    <row r="19" customHeight="1" spans="1:15">
      <c r="A19" s="13">
        <v>16</v>
      </c>
      <c r="B19" s="16" t="s">
        <v>910</v>
      </c>
      <c r="C19" s="16" t="s">
        <v>902</v>
      </c>
      <c r="D19" s="13" t="s">
        <v>870</v>
      </c>
      <c r="E19" s="17">
        <v>20000</v>
      </c>
      <c r="F19" s="118" t="s">
        <v>911</v>
      </c>
      <c r="G19" s="18">
        <v>43868</v>
      </c>
      <c r="H19" s="13" t="s">
        <v>113</v>
      </c>
      <c r="I19" s="16" t="s">
        <v>912</v>
      </c>
      <c r="J19" s="16" t="s">
        <v>870</v>
      </c>
      <c r="K19" s="17">
        <v>74460</v>
      </c>
      <c r="L19" s="24">
        <v>44782</v>
      </c>
      <c r="M19" s="13" t="s">
        <v>99</v>
      </c>
      <c r="N19" s="16"/>
      <c r="O19" s="16"/>
    </row>
    <row r="20" customHeight="1" spans="1:15">
      <c r="A20" s="13">
        <v>17</v>
      </c>
      <c r="B20" s="16" t="s">
        <v>913</v>
      </c>
      <c r="C20" s="16" t="s">
        <v>914</v>
      </c>
      <c r="D20" s="13" t="s">
        <v>870</v>
      </c>
      <c r="E20" s="17">
        <v>86900</v>
      </c>
      <c r="F20" s="118" t="s">
        <v>915</v>
      </c>
      <c r="G20" s="18">
        <v>43876</v>
      </c>
      <c r="H20" s="13" t="s">
        <v>113</v>
      </c>
      <c r="I20" s="16"/>
      <c r="J20" s="16"/>
      <c r="K20" s="16"/>
      <c r="L20" s="24"/>
      <c r="M20" s="13"/>
      <c r="N20" s="16"/>
      <c r="O20" s="16"/>
    </row>
    <row r="21" customHeight="1" spans="1:15">
      <c r="A21" s="13">
        <v>18</v>
      </c>
      <c r="B21" s="16" t="s">
        <v>1231</v>
      </c>
      <c r="C21" s="16" t="s">
        <v>917</v>
      </c>
      <c r="D21" s="13" t="s">
        <v>870</v>
      </c>
      <c r="E21" s="17">
        <v>19723</v>
      </c>
      <c r="F21" s="118" t="s">
        <v>918</v>
      </c>
      <c r="G21" s="18">
        <v>43865</v>
      </c>
      <c r="H21" s="13" t="s">
        <v>113</v>
      </c>
      <c r="I21" s="16"/>
      <c r="J21" s="16"/>
      <c r="K21" s="16"/>
      <c r="L21" s="24"/>
      <c r="M21" s="13"/>
      <c r="N21" s="16"/>
      <c r="O21" s="16"/>
    </row>
    <row r="22" customHeight="1" spans="1:15">
      <c r="A22" s="13">
        <v>19</v>
      </c>
      <c r="B22" s="16" t="s">
        <v>916</v>
      </c>
      <c r="C22" s="16" t="s">
        <v>917</v>
      </c>
      <c r="D22" s="13" t="s">
        <v>870</v>
      </c>
      <c r="E22" s="17">
        <v>2710</v>
      </c>
      <c r="F22" s="118" t="s">
        <v>919</v>
      </c>
      <c r="G22" s="18">
        <v>43886</v>
      </c>
      <c r="H22" s="13" t="s">
        <v>113</v>
      </c>
      <c r="I22" s="16"/>
      <c r="J22" s="16"/>
      <c r="K22" s="16"/>
      <c r="L22" s="24"/>
      <c r="M22" s="13"/>
      <c r="N22" s="16"/>
      <c r="O22" s="16"/>
    </row>
    <row r="23" customHeight="1" spans="1:15">
      <c r="A23" s="13">
        <v>20</v>
      </c>
      <c r="B23" s="16" t="s">
        <v>916</v>
      </c>
      <c r="C23" s="16" t="s">
        <v>917</v>
      </c>
      <c r="D23" s="13" t="s">
        <v>870</v>
      </c>
      <c r="E23" s="17">
        <v>29234</v>
      </c>
      <c r="F23" s="118" t="s">
        <v>920</v>
      </c>
      <c r="G23" s="18">
        <v>43868</v>
      </c>
      <c r="H23" s="13" t="s">
        <v>113</v>
      </c>
      <c r="I23" s="16"/>
      <c r="J23" s="16"/>
      <c r="K23" s="16"/>
      <c r="L23" s="24"/>
      <c r="M23" s="13"/>
      <c r="N23" s="16"/>
      <c r="O23" s="16"/>
    </row>
    <row r="24" customHeight="1" spans="1:15">
      <c r="A24" s="13">
        <v>21</v>
      </c>
      <c r="B24" s="16" t="s">
        <v>916</v>
      </c>
      <c r="C24" s="16" t="s">
        <v>917</v>
      </c>
      <c r="D24" s="13" t="s">
        <v>870</v>
      </c>
      <c r="E24" s="17">
        <v>1100</v>
      </c>
      <c r="F24" s="118" t="s">
        <v>921</v>
      </c>
      <c r="G24" s="18">
        <v>43872</v>
      </c>
      <c r="H24" s="13" t="s">
        <v>113</v>
      </c>
      <c r="I24" s="16"/>
      <c r="J24" s="16"/>
      <c r="K24" s="16"/>
      <c r="L24" s="24"/>
      <c r="M24" s="13"/>
      <c r="N24" s="16"/>
      <c r="O24" s="16"/>
    </row>
    <row r="25" customHeight="1" spans="1:15">
      <c r="A25" s="13">
        <v>22</v>
      </c>
      <c r="B25" s="16" t="s">
        <v>913</v>
      </c>
      <c r="C25" s="16" t="s">
        <v>922</v>
      </c>
      <c r="D25" s="13" t="s">
        <v>870</v>
      </c>
      <c r="E25" s="17">
        <v>20000</v>
      </c>
      <c r="F25" s="118" t="s">
        <v>923</v>
      </c>
      <c r="G25" s="18">
        <v>43876</v>
      </c>
      <c r="H25" s="13" t="s">
        <v>113</v>
      </c>
      <c r="I25" s="16"/>
      <c r="J25" s="16"/>
      <c r="K25" s="16"/>
      <c r="L25" s="24"/>
      <c r="M25" s="13"/>
      <c r="N25" s="16"/>
      <c r="O25" s="16"/>
    </row>
    <row r="26" customHeight="1" spans="1:15">
      <c r="A26" s="13">
        <v>23</v>
      </c>
      <c r="B26" s="16" t="s">
        <v>924</v>
      </c>
      <c r="C26" s="16"/>
      <c r="D26" s="13" t="s">
        <v>870</v>
      </c>
      <c r="E26" s="17">
        <v>1600</v>
      </c>
      <c r="F26" s="118" t="s">
        <v>925</v>
      </c>
      <c r="G26" s="18">
        <v>43869</v>
      </c>
      <c r="H26" s="13" t="s">
        <v>39</v>
      </c>
      <c r="I26" s="16"/>
      <c r="J26" s="16"/>
      <c r="K26" s="16"/>
      <c r="L26" s="24"/>
      <c r="M26" s="13"/>
      <c r="N26" s="16"/>
      <c r="O26" s="16"/>
    </row>
    <row r="27" customHeight="1" spans="1:15">
      <c r="A27" s="13">
        <v>24</v>
      </c>
      <c r="B27" s="16" t="s">
        <v>926</v>
      </c>
      <c r="C27" s="16"/>
      <c r="D27" s="13" t="s">
        <v>870</v>
      </c>
      <c r="E27" s="17">
        <v>1000</v>
      </c>
      <c r="F27" s="118" t="s">
        <v>927</v>
      </c>
      <c r="G27" s="18">
        <v>43872</v>
      </c>
      <c r="H27" s="13" t="s">
        <v>39</v>
      </c>
      <c r="I27" s="16"/>
      <c r="J27" s="16"/>
      <c r="K27" s="16"/>
      <c r="L27" s="24"/>
      <c r="M27" s="13"/>
      <c r="N27" s="16"/>
      <c r="O27" s="16"/>
    </row>
    <row r="28" customHeight="1" spans="1:15">
      <c r="A28" s="13">
        <v>25</v>
      </c>
      <c r="B28" s="16" t="s">
        <v>928</v>
      </c>
      <c r="C28" s="16"/>
      <c r="D28" s="13" t="s">
        <v>870</v>
      </c>
      <c r="E28" s="17">
        <v>2950</v>
      </c>
      <c r="F28" s="19" t="s">
        <v>929</v>
      </c>
      <c r="G28" s="18">
        <v>43874</v>
      </c>
      <c r="H28" s="13" t="s">
        <v>39</v>
      </c>
      <c r="I28" s="16"/>
      <c r="J28" s="16"/>
      <c r="K28" s="16"/>
      <c r="L28" s="24"/>
      <c r="M28" s="13"/>
      <c r="N28" s="16"/>
      <c r="O28" s="16"/>
    </row>
    <row r="29" customHeight="1" spans="1:15">
      <c r="A29" s="13">
        <v>26</v>
      </c>
      <c r="B29" s="16" t="s">
        <v>930</v>
      </c>
      <c r="C29" s="16"/>
      <c r="D29" s="13" t="s">
        <v>870</v>
      </c>
      <c r="E29" s="17">
        <v>6766</v>
      </c>
      <c r="F29" s="118" t="s">
        <v>931</v>
      </c>
      <c r="G29" s="18">
        <v>43872</v>
      </c>
      <c r="H29" s="13" t="s">
        <v>39</v>
      </c>
      <c r="I29" s="16"/>
      <c r="J29" s="16"/>
      <c r="K29" s="16"/>
      <c r="L29" s="24"/>
      <c r="M29" s="13"/>
      <c r="N29" s="16"/>
      <c r="O29" s="16"/>
    </row>
    <row r="30" customHeight="1" spans="1:15">
      <c r="A30" s="13">
        <v>27</v>
      </c>
      <c r="B30" s="16" t="s">
        <v>932</v>
      </c>
      <c r="C30" s="16"/>
      <c r="D30" s="13" t="s">
        <v>870</v>
      </c>
      <c r="E30" s="17">
        <v>50000</v>
      </c>
      <c r="F30" s="118" t="s">
        <v>933</v>
      </c>
      <c r="G30" s="18">
        <v>43887</v>
      </c>
      <c r="H30" s="13" t="s">
        <v>264</v>
      </c>
      <c r="I30" s="16"/>
      <c r="J30" s="16"/>
      <c r="K30" s="16"/>
      <c r="L30" s="24"/>
      <c r="M30" s="13"/>
      <c r="N30" s="16"/>
      <c r="O30" s="16"/>
    </row>
    <row r="31" customHeight="1" spans="1:15">
      <c r="A31" s="13">
        <v>28</v>
      </c>
      <c r="B31" s="16" t="s">
        <v>632</v>
      </c>
      <c r="C31" s="16"/>
      <c r="D31" s="13" t="s">
        <v>870</v>
      </c>
      <c r="E31" s="17">
        <v>100000</v>
      </c>
      <c r="F31" s="118" t="s">
        <v>934</v>
      </c>
      <c r="G31" s="18">
        <v>43871</v>
      </c>
      <c r="H31" s="13" t="s">
        <v>264</v>
      </c>
      <c r="I31" s="16"/>
      <c r="J31" s="16"/>
      <c r="K31" s="16"/>
      <c r="L31" s="24"/>
      <c r="M31" s="13"/>
      <c r="N31" s="16"/>
      <c r="O31" s="16"/>
    </row>
    <row r="32" customHeight="1" spans="1:15">
      <c r="A32" s="13">
        <v>29</v>
      </c>
      <c r="B32" s="16" t="s">
        <v>935</v>
      </c>
      <c r="C32" s="16"/>
      <c r="D32" s="13" t="s">
        <v>870</v>
      </c>
      <c r="E32" s="17">
        <v>2340</v>
      </c>
      <c r="F32" s="118" t="s">
        <v>936</v>
      </c>
      <c r="G32" s="18">
        <v>43874</v>
      </c>
      <c r="H32" s="13" t="s">
        <v>264</v>
      </c>
      <c r="I32" s="16"/>
      <c r="J32" s="16"/>
      <c r="K32" s="16"/>
      <c r="L32" s="24"/>
      <c r="M32" s="13"/>
      <c r="N32" s="16"/>
      <c r="O32" s="16"/>
    </row>
    <row r="33" customHeight="1" spans="1:15">
      <c r="A33" s="13">
        <v>30</v>
      </c>
      <c r="B33" s="16" t="s">
        <v>937</v>
      </c>
      <c r="C33" s="16"/>
      <c r="D33" s="13" t="s">
        <v>870</v>
      </c>
      <c r="E33" s="17">
        <v>62950</v>
      </c>
      <c r="F33" s="19" t="s">
        <v>938</v>
      </c>
      <c r="G33" s="18">
        <v>43873</v>
      </c>
      <c r="H33" s="13" t="s">
        <v>264</v>
      </c>
      <c r="I33" s="16"/>
      <c r="J33" s="16"/>
      <c r="K33" s="16"/>
      <c r="L33" s="24"/>
      <c r="M33" s="13"/>
      <c r="N33" s="16"/>
      <c r="O33" s="16"/>
    </row>
    <row r="34" customHeight="1" spans="1:15">
      <c r="A34" s="13">
        <v>31</v>
      </c>
      <c r="B34" s="16" t="s">
        <v>939</v>
      </c>
      <c r="C34" s="16"/>
      <c r="D34" s="13" t="s">
        <v>870</v>
      </c>
      <c r="E34" s="17">
        <v>4200</v>
      </c>
      <c r="F34" s="19" t="s">
        <v>940</v>
      </c>
      <c r="G34" s="18">
        <v>43864</v>
      </c>
      <c r="H34" s="13" t="s">
        <v>70</v>
      </c>
      <c r="I34" s="16"/>
      <c r="J34" s="16"/>
      <c r="K34" s="16"/>
      <c r="L34" s="24"/>
      <c r="M34" s="13"/>
      <c r="N34" s="16"/>
      <c r="O34" s="16"/>
    </row>
    <row r="35" customHeight="1" spans="1:15">
      <c r="A35" s="13">
        <v>32</v>
      </c>
      <c r="B35" s="16" t="s">
        <v>941</v>
      </c>
      <c r="C35" s="16"/>
      <c r="D35" s="13" t="s">
        <v>870</v>
      </c>
      <c r="E35" s="17">
        <v>20000</v>
      </c>
      <c r="F35" s="118" t="s">
        <v>942</v>
      </c>
      <c r="G35" s="18">
        <v>43863</v>
      </c>
      <c r="H35" s="13" t="s">
        <v>70</v>
      </c>
      <c r="I35" s="16"/>
      <c r="J35" s="16"/>
      <c r="K35" s="16"/>
      <c r="L35" s="24"/>
      <c r="M35" s="13"/>
      <c r="N35" s="16"/>
      <c r="O35" s="16"/>
    </row>
    <row r="36" customHeight="1" spans="1:15">
      <c r="A36" s="13">
        <v>33</v>
      </c>
      <c r="B36" s="16" t="s">
        <v>943</v>
      </c>
      <c r="C36" s="16"/>
      <c r="D36" s="13" t="s">
        <v>870</v>
      </c>
      <c r="E36" s="17">
        <v>4900</v>
      </c>
      <c r="F36" s="19" t="s">
        <v>944</v>
      </c>
      <c r="G36" s="18">
        <v>43862</v>
      </c>
      <c r="H36" s="13" t="s">
        <v>70</v>
      </c>
      <c r="I36" s="16"/>
      <c r="J36" s="16"/>
      <c r="K36" s="16"/>
      <c r="L36" s="24"/>
      <c r="M36" s="13"/>
      <c r="N36" s="16"/>
      <c r="O36" s="16"/>
    </row>
    <row r="37" customHeight="1" spans="1:15">
      <c r="A37" s="13">
        <v>34</v>
      </c>
      <c r="B37" s="16" t="s">
        <v>945</v>
      </c>
      <c r="C37" s="16"/>
      <c r="D37" s="13" t="s">
        <v>870</v>
      </c>
      <c r="E37" s="17">
        <v>7000</v>
      </c>
      <c r="F37" s="19" t="s">
        <v>946</v>
      </c>
      <c r="G37" s="18">
        <v>43862</v>
      </c>
      <c r="H37" s="13" t="s">
        <v>70</v>
      </c>
      <c r="I37" s="16"/>
      <c r="J37" s="16"/>
      <c r="K37" s="16"/>
      <c r="L37" s="24"/>
      <c r="M37" s="13"/>
      <c r="N37" s="16"/>
      <c r="O37" s="16"/>
    </row>
    <row r="38" customHeight="1" spans="1:15">
      <c r="A38" s="13">
        <v>35</v>
      </c>
      <c r="B38" s="16" t="s">
        <v>947</v>
      </c>
      <c r="C38" s="16"/>
      <c r="D38" s="13" t="s">
        <v>870</v>
      </c>
      <c r="E38" s="17">
        <v>10000</v>
      </c>
      <c r="F38" s="118" t="s">
        <v>948</v>
      </c>
      <c r="G38" s="18">
        <v>43862</v>
      </c>
      <c r="H38" s="13" t="s">
        <v>84</v>
      </c>
      <c r="I38" s="16"/>
      <c r="J38" s="16"/>
      <c r="K38" s="16"/>
      <c r="L38" s="24"/>
      <c r="M38" s="13"/>
      <c r="N38" s="16"/>
      <c r="O38" s="16"/>
    </row>
    <row r="39" customHeight="1" spans="1:15">
      <c r="A39" s="13">
        <v>36</v>
      </c>
      <c r="B39" s="16" t="s">
        <v>949</v>
      </c>
      <c r="C39" s="16"/>
      <c r="D39" s="13" t="s">
        <v>870</v>
      </c>
      <c r="E39" s="17">
        <v>10000</v>
      </c>
      <c r="F39" s="118" t="s">
        <v>950</v>
      </c>
      <c r="G39" s="18">
        <v>43863</v>
      </c>
      <c r="H39" s="13" t="s">
        <v>84</v>
      </c>
      <c r="I39" s="16"/>
      <c r="J39" s="16"/>
      <c r="K39" s="16"/>
      <c r="L39" s="24"/>
      <c r="M39" s="13"/>
      <c r="N39" s="16"/>
      <c r="O39" s="16"/>
    </row>
    <row r="40" customHeight="1" spans="1:15">
      <c r="A40" s="13">
        <v>37</v>
      </c>
      <c r="B40" s="16" t="s">
        <v>951</v>
      </c>
      <c r="C40" s="16"/>
      <c r="D40" s="13" t="s">
        <v>870</v>
      </c>
      <c r="E40" s="17">
        <v>10000</v>
      </c>
      <c r="F40" s="118" t="s">
        <v>952</v>
      </c>
      <c r="G40" s="18">
        <v>43863</v>
      </c>
      <c r="H40" s="13" t="s">
        <v>84</v>
      </c>
      <c r="I40" s="16"/>
      <c r="J40" s="16"/>
      <c r="K40" s="16"/>
      <c r="L40" s="24"/>
      <c r="M40" s="13"/>
      <c r="N40" s="16"/>
      <c r="O40" s="16"/>
    </row>
    <row r="41" customHeight="1" spans="1:15">
      <c r="A41" s="13">
        <v>38</v>
      </c>
      <c r="B41" s="16" t="s">
        <v>953</v>
      </c>
      <c r="C41" s="16"/>
      <c r="D41" s="13" t="s">
        <v>870</v>
      </c>
      <c r="E41" s="17">
        <v>10000</v>
      </c>
      <c r="F41" s="118" t="s">
        <v>954</v>
      </c>
      <c r="G41" s="18">
        <v>43863</v>
      </c>
      <c r="H41" s="13" t="s">
        <v>84</v>
      </c>
      <c r="I41" s="16"/>
      <c r="J41" s="16"/>
      <c r="K41" s="16"/>
      <c r="L41" s="24"/>
      <c r="M41" s="13"/>
      <c r="N41" s="16"/>
      <c r="O41" s="16"/>
    </row>
    <row r="42" customHeight="1" spans="1:15">
      <c r="A42" s="13">
        <v>39</v>
      </c>
      <c r="B42" s="16" t="s">
        <v>955</v>
      </c>
      <c r="C42" s="16"/>
      <c r="D42" s="13" t="s">
        <v>870</v>
      </c>
      <c r="E42" s="17">
        <v>20000</v>
      </c>
      <c r="F42" s="118" t="s">
        <v>956</v>
      </c>
      <c r="G42" s="18">
        <v>43864</v>
      </c>
      <c r="H42" s="13" t="s">
        <v>84</v>
      </c>
      <c r="I42" s="16"/>
      <c r="J42" s="16"/>
      <c r="K42" s="16"/>
      <c r="L42" s="24"/>
      <c r="M42" s="13"/>
      <c r="N42" s="16"/>
      <c r="O42" s="16"/>
    </row>
    <row r="43" customHeight="1" spans="1:15">
      <c r="A43" s="13">
        <v>40</v>
      </c>
      <c r="B43" s="16" t="s">
        <v>957</v>
      </c>
      <c r="C43" s="16"/>
      <c r="D43" s="13" t="s">
        <v>870</v>
      </c>
      <c r="E43" s="17">
        <v>1000</v>
      </c>
      <c r="F43" s="118" t="s">
        <v>958</v>
      </c>
      <c r="G43" s="18">
        <v>43863</v>
      </c>
      <c r="H43" s="13" t="s">
        <v>84</v>
      </c>
      <c r="I43" s="16"/>
      <c r="J43" s="16"/>
      <c r="K43" s="16"/>
      <c r="L43" s="24"/>
      <c r="M43" s="13"/>
      <c r="N43" s="16"/>
      <c r="O43" s="16"/>
    </row>
    <row r="44" customHeight="1" spans="1:15">
      <c r="A44" s="13">
        <v>41</v>
      </c>
      <c r="B44" s="16" t="s">
        <v>959</v>
      </c>
      <c r="C44" s="16"/>
      <c r="D44" s="13" t="s">
        <v>870</v>
      </c>
      <c r="E44" s="17">
        <v>1000</v>
      </c>
      <c r="F44" s="118" t="s">
        <v>960</v>
      </c>
      <c r="G44" s="18">
        <v>43864</v>
      </c>
      <c r="H44" s="13" t="s">
        <v>84</v>
      </c>
      <c r="I44" s="16"/>
      <c r="J44" s="16"/>
      <c r="K44" s="16"/>
      <c r="L44" s="24"/>
      <c r="M44" s="13"/>
      <c r="N44" s="16"/>
      <c r="O44" s="16"/>
    </row>
    <row r="45" customHeight="1" spans="1:15">
      <c r="A45" s="13">
        <v>42</v>
      </c>
      <c r="B45" s="16" t="s">
        <v>961</v>
      </c>
      <c r="C45" s="16"/>
      <c r="D45" s="13" t="s">
        <v>870</v>
      </c>
      <c r="E45" s="17">
        <v>2500</v>
      </c>
      <c r="F45" s="118" t="s">
        <v>962</v>
      </c>
      <c r="G45" s="18">
        <v>43864</v>
      </c>
      <c r="H45" s="13" t="s">
        <v>84</v>
      </c>
      <c r="I45" s="16"/>
      <c r="J45" s="16"/>
      <c r="K45" s="16"/>
      <c r="L45" s="24"/>
      <c r="M45" s="13"/>
      <c r="N45" s="16"/>
      <c r="O45" s="16"/>
    </row>
    <row r="46" customHeight="1" spans="1:15">
      <c r="A46" s="13">
        <v>43</v>
      </c>
      <c r="B46" s="16" t="s">
        <v>276</v>
      </c>
      <c r="C46" s="16"/>
      <c r="D46" s="13" t="s">
        <v>870</v>
      </c>
      <c r="E46" s="17">
        <v>20000</v>
      </c>
      <c r="F46" s="15"/>
      <c r="G46" s="18">
        <v>43864</v>
      </c>
      <c r="H46" s="13" t="s">
        <v>84</v>
      </c>
      <c r="I46" s="16"/>
      <c r="J46" s="16"/>
      <c r="K46" s="16"/>
      <c r="L46" s="24"/>
      <c r="M46" s="13"/>
      <c r="N46" s="16"/>
      <c r="O46" s="16"/>
    </row>
    <row r="47" customHeight="1" spans="1:15">
      <c r="A47" s="13">
        <v>44</v>
      </c>
      <c r="B47" s="16" t="s">
        <v>963</v>
      </c>
      <c r="C47" s="16"/>
      <c r="D47" s="13" t="s">
        <v>870</v>
      </c>
      <c r="E47" s="17">
        <v>800</v>
      </c>
      <c r="F47" s="15"/>
      <c r="G47" s="18">
        <v>43864</v>
      </c>
      <c r="H47" s="13" t="s">
        <v>84</v>
      </c>
      <c r="I47" s="16"/>
      <c r="J47" s="16"/>
      <c r="K47" s="16"/>
      <c r="L47" s="24"/>
      <c r="M47" s="13"/>
      <c r="N47" s="16"/>
      <c r="O47" s="16"/>
    </row>
    <row r="48" customHeight="1" spans="1:15">
      <c r="A48" s="13">
        <v>45</v>
      </c>
      <c r="B48" s="16" t="s">
        <v>964</v>
      </c>
      <c r="C48" s="16"/>
      <c r="D48" s="13" t="s">
        <v>870</v>
      </c>
      <c r="E48" s="17">
        <v>3105</v>
      </c>
      <c r="F48" s="19" t="s">
        <v>965</v>
      </c>
      <c r="G48" s="18">
        <v>43866</v>
      </c>
      <c r="H48" s="13" t="s">
        <v>84</v>
      </c>
      <c r="I48" s="16"/>
      <c r="J48" s="16"/>
      <c r="K48" s="16"/>
      <c r="L48" s="24"/>
      <c r="M48" s="13"/>
      <c r="N48" s="16"/>
      <c r="O48" s="16"/>
    </row>
    <row r="49" customHeight="1" spans="1:15">
      <c r="A49" s="13">
        <v>46</v>
      </c>
      <c r="B49" s="16" t="s">
        <v>966</v>
      </c>
      <c r="C49" s="16"/>
      <c r="D49" s="13" t="s">
        <v>870</v>
      </c>
      <c r="E49" s="17">
        <v>2450</v>
      </c>
      <c r="F49" s="118" t="s">
        <v>967</v>
      </c>
      <c r="G49" s="18">
        <v>43867</v>
      </c>
      <c r="H49" s="13" t="s">
        <v>84</v>
      </c>
      <c r="I49" s="16"/>
      <c r="J49" s="16"/>
      <c r="K49" s="16"/>
      <c r="L49" s="24"/>
      <c r="M49" s="13"/>
      <c r="N49" s="16"/>
      <c r="O49" s="16"/>
    </row>
    <row r="50" customHeight="1" spans="1:15">
      <c r="A50" s="13">
        <v>47</v>
      </c>
      <c r="B50" s="16" t="s">
        <v>968</v>
      </c>
      <c r="C50" s="16"/>
      <c r="D50" s="13" t="s">
        <v>870</v>
      </c>
      <c r="E50" s="17">
        <v>3000</v>
      </c>
      <c r="F50" s="118" t="s">
        <v>969</v>
      </c>
      <c r="G50" s="18">
        <v>43867</v>
      </c>
      <c r="H50" s="13" t="s">
        <v>84</v>
      </c>
      <c r="I50" s="16"/>
      <c r="J50" s="16"/>
      <c r="K50" s="16"/>
      <c r="L50" s="24"/>
      <c r="M50" s="13"/>
      <c r="N50" s="16"/>
      <c r="O50" s="16"/>
    </row>
    <row r="51" customHeight="1" spans="1:15">
      <c r="A51" s="13">
        <v>48</v>
      </c>
      <c r="B51" s="16" t="s">
        <v>970</v>
      </c>
      <c r="C51" s="16"/>
      <c r="D51" s="13" t="s">
        <v>870</v>
      </c>
      <c r="E51" s="17">
        <v>2700</v>
      </c>
      <c r="F51" s="118" t="s">
        <v>971</v>
      </c>
      <c r="G51" s="18">
        <v>43867</v>
      </c>
      <c r="H51" s="13" t="s">
        <v>84</v>
      </c>
      <c r="I51" s="16"/>
      <c r="J51" s="16"/>
      <c r="K51" s="16"/>
      <c r="L51" s="24"/>
      <c r="M51" s="13"/>
      <c r="N51" s="16"/>
      <c r="O51" s="16"/>
    </row>
    <row r="52" customHeight="1" spans="1:15">
      <c r="A52" s="13">
        <v>49</v>
      </c>
      <c r="B52" s="16" t="s">
        <v>972</v>
      </c>
      <c r="C52" s="16"/>
      <c r="D52" s="13" t="s">
        <v>870</v>
      </c>
      <c r="E52" s="17">
        <v>4940</v>
      </c>
      <c r="F52" s="118" t="s">
        <v>973</v>
      </c>
      <c r="G52" s="18">
        <v>43869</v>
      </c>
      <c r="H52" s="13" t="s">
        <v>84</v>
      </c>
      <c r="I52" s="16"/>
      <c r="J52" s="16"/>
      <c r="K52" s="16"/>
      <c r="L52" s="24"/>
      <c r="M52" s="13"/>
      <c r="N52" s="16"/>
      <c r="O52" s="16"/>
    </row>
    <row r="53" customHeight="1" spans="1:15">
      <c r="A53" s="13">
        <v>50</v>
      </c>
      <c r="B53" s="16" t="s">
        <v>974</v>
      </c>
      <c r="C53" s="16"/>
      <c r="D53" s="13" t="s">
        <v>870</v>
      </c>
      <c r="E53" s="17">
        <v>18300</v>
      </c>
      <c r="F53" s="118" t="s">
        <v>975</v>
      </c>
      <c r="G53" s="18">
        <v>43869</v>
      </c>
      <c r="H53" s="13" t="s">
        <v>84</v>
      </c>
      <c r="I53" s="16"/>
      <c r="J53" s="16"/>
      <c r="K53" s="16"/>
      <c r="L53" s="24"/>
      <c r="M53" s="13"/>
      <c r="N53" s="16"/>
      <c r="O53" s="16"/>
    </row>
    <row r="54" customHeight="1" spans="1:15">
      <c r="A54" s="13">
        <v>51</v>
      </c>
      <c r="B54" s="16" t="s">
        <v>976</v>
      </c>
      <c r="C54" s="16" t="s">
        <v>977</v>
      </c>
      <c r="D54" s="13" t="s">
        <v>870</v>
      </c>
      <c r="E54" s="17">
        <v>50000</v>
      </c>
      <c r="F54" s="118" t="s">
        <v>978</v>
      </c>
      <c r="G54" s="18">
        <v>43896</v>
      </c>
      <c r="H54" s="13" t="s">
        <v>224</v>
      </c>
      <c r="I54" s="16"/>
      <c r="J54" s="16"/>
      <c r="K54" s="16"/>
      <c r="L54" s="24"/>
      <c r="M54" s="13"/>
      <c r="N54" s="16"/>
      <c r="O54" s="16"/>
    </row>
    <row r="55" customHeight="1" spans="1:15">
      <c r="A55" s="13">
        <v>52</v>
      </c>
      <c r="B55" s="16" t="s">
        <v>979</v>
      </c>
      <c r="C55" s="16" t="s">
        <v>109</v>
      </c>
      <c r="D55" s="13" t="s">
        <v>870</v>
      </c>
      <c r="E55" s="17">
        <v>47466</v>
      </c>
      <c r="F55" s="15"/>
      <c r="G55" s="18">
        <v>44543</v>
      </c>
      <c r="H55" s="13" t="s">
        <v>76</v>
      </c>
      <c r="I55" s="16"/>
      <c r="J55" s="16"/>
      <c r="K55" s="16"/>
      <c r="L55" s="24"/>
      <c r="M55" s="13"/>
      <c r="N55" s="16"/>
      <c r="O55" s="16"/>
    </row>
    <row r="56" customHeight="1" spans="1:15">
      <c r="A56" s="13">
        <v>53</v>
      </c>
      <c r="B56" s="16" t="s">
        <v>980</v>
      </c>
      <c r="C56" s="16" t="s">
        <v>109</v>
      </c>
      <c r="D56" s="13" t="s">
        <v>870</v>
      </c>
      <c r="E56" s="17">
        <v>278500</v>
      </c>
      <c r="F56" s="15"/>
      <c r="G56" s="18">
        <v>44680</v>
      </c>
      <c r="H56" s="13" t="s">
        <v>211</v>
      </c>
      <c r="I56" s="16"/>
      <c r="J56" s="16"/>
      <c r="K56" s="16"/>
      <c r="L56" s="24"/>
      <c r="M56" s="13"/>
      <c r="N56" s="16"/>
      <c r="O56" s="16"/>
    </row>
    <row r="57" customHeight="1" spans="1:15">
      <c r="A57" s="13">
        <v>54</v>
      </c>
      <c r="B57" s="16" t="s">
        <v>37</v>
      </c>
      <c r="C57" s="16" t="s">
        <v>109</v>
      </c>
      <c r="D57" s="13" t="s">
        <v>870</v>
      </c>
      <c r="E57" s="17">
        <v>62480</v>
      </c>
      <c r="F57" s="15"/>
      <c r="G57" s="18">
        <v>44669</v>
      </c>
      <c r="H57" s="13" t="s">
        <v>19</v>
      </c>
      <c r="I57" s="16"/>
      <c r="J57" s="16"/>
      <c r="K57" s="16"/>
      <c r="L57" s="24"/>
      <c r="M57" s="13"/>
      <c r="N57" s="16"/>
      <c r="O57" s="16"/>
    </row>
    <row r="58" customHeight="1" spans="1:15">
      <c r="A58" s="13">
        <v>55</v>
      </c>
      <c r="B58" s="16" t="s">
        <v>191</v>
      </c>
      <c r="C58" s="16" t="s">
        <v>109</v>
      </c>
      <c r="D58" s="13" t="s">
        <v>870</v>
      </c>
      <c r="E58" s="17">
        <v>100000</v>
      </c>
      <c r="F58" s="15">
        <v>1650000115</v>
      </c>
      <c r="G58" s="18">
        <v>44700</v>
      </c>
      <c r="H58" s="13" t="s">
        <v>39</v>
      </c>
      <c r="I58" s="16"/>
      <c r="J58" s="16"/>
      <c r="K58" s="16"/>
      <c r="L58" s="24"/>
      <c r="M58" s="13"/>
      <c r="N58" s="16"/>
      <c r="O58" s="16"/>
    </row>
    <row r="59" customHeight="1" spans="1:15">
      <c r="A59" s="13">
        <v>56</v>
      </c>
      <c r="B59" s="16" t="s">
        <v>981</v>
      </c>
      <c r="C59" s="16" t="s">
        <v>109</v>
      </c>
      <c r="D59" s="13" t="s">
        <v>870</v>
      </c>
      <c r="E59" s="17">
        <v>20000</v>
      </c>
      <c r="F59" s="15">
        <v>1650000116</v>
      </c>
      <c r="G59" s="18">
        <v>44700</v>
      </c>
      <c r="H59" s="13" t="s">
        <v>264</v>
      </c>
      <c r="I59" s="16"/>
      <c r="J59" s="16"/>
      <c r="K59" s="16"/>
      <c r="L59" s="24"/>
      <c r="M59" s="13"/>
      <c r="N59" s="16"/>
      <c r="O59" s="16"/>
    </row>
    <row r="60" ht="41" customHeight="1" spans="1:15">
      <c r="A60" s="13">
        <v>57</v>
      </c>
      <c r="B60" s="16" t="s">
        <v>982</v>
      </c>
      <c r="C60" s="16"/>
      <c r="D60" s="13" t="s">
        <v>870</v>
      </c>
      <c r="E60" s="17">
        <f>346671-18300+5695+600+36198.17</f>
        <v>370864.17</v>
      </c>
      <c r="F60" s="15"/>
      <c r="G60" s="14"/>
      <c r="H60" s="13"/>
      <c r="I60" s="16"/>
      <c r="J60" s="16"/>
      <c r="K60" s="16"/>
      <c r="L60" s="24"/>
      <c r="M60" s="13"/>
      <c r="N60" s="16"/>
      <c r="O60" s="25" t="s">
        <v>983</v>
      </c>
    </row>
    <row r="61" s="5" customFormat="1" customHeight="1" spans="1:15">
      <c r="A61" s="13"/>
      <c r="B61" s="20" t="s">
        <v>984</v>
      </c>
      <c r="C61" s="20" t="s">
        <v>985</v>
      </c>
      <c r="D61" s="20"/>
      <c r="E61" s="21">
        <f>SUM(E4:E60)</f>
        <v>2111418.17</v>
      </c>
      <c r="F61" s="22"/>
      <c r="G61" s="23"/>
      <c r="H61" s="20"/>
      <c r="I61" s="26"/>
      <c r="J61" s="26"/>
      <c r="K61" s="21">
        <f>SUM(K4:K60)</f>
        <v>1703474</v>
      </c>
      <c r="L61" s="27"/>
      <c r="M61" s="20"/>
      <c r="N61" s="21">
        <f>E61-K61</f>
        <v>407944.17</v>
      </c>
      <c r="O61" s="26"/>
    </row>
    <row r="62" customHeight="1" spans="1:15">
      <c r="A62" s="13">
        <v>58</v>
      </c>
      <c r="B62" s="16" t="s">
        <v>191</v>
      </c>
      <c r="C62" s="16"/>
      <c r="D62" s="13" t="s">
        <v>986</v>
      </c>
      <c r="E62" s="17">
        <v>100000</v>
      </c>
      <c r="F62" s="19" t="s">
        <v>987</v>
      </c>
      <c r="G62" s="18">
        <v>44025</v>
      </c>
      <c r="H62" s="13" t="s">
        <v>113</v>
      </c>
      <c r="I62" s="16" t="s">
        <v>988</v>
      </c>
      <c r="J62" s="16" t="s">
        <v>986</v>
      </c>
      <c r="K62" s="17">
        <v>8000</v>
      </c>
      <c r="L62" s="24">
        <v>44027</v>
      </c>
      <c r="M62" s="13" t="s">
        <v>156</v>
      </c>
      <c r="N62" s="16"/>
      <c r="O62" s="16"/>
    </row>
    <row r="63" customHeight="1" spans="1:15">
      <c r="A63" s="13">
        <v>59</v>
      </c>
      <c r="B63" s="16" t="s">
        <v>191</v>
      </c>
      <c r="C63" s="16" t="s">
        <v>990</v>
      </c>
      <c r="D63" s="13" t="s">
        <v>986</v>
      </c>
      <c r="E63" s="17">
        <v>35000</v>
      </c>
      <c r="F63" s="118" t="s">
        <v>991</v>
      </c>
      <c r="G63" s="18">
        <v>44025</v>
      </c>
      <c r="H63" s="13" t="s">
        <v>113</v>
      </c>
      <c r="I63" s="16" t="s">
        <v>992</v>
      </c>
      <c r="J63" s="16" t="s">
        <v>986</v>
      </c>
      <c r="K63" s="17">
        <v>3893.7</v>
      </c>
      <c r="L63" s="24">
        <v>44033</v>
      </c>
      <c r="M63" s="13" t="s">
        <v>161</v>
      </c>
      <c r="N63" s="16"/>
      <c r="O63" s="16"/>
    </row>
    <row r="64" customHeight="1" spans="1:15">
      <c r="A64" s="13">
        <v>60</v>
      </c>
      <c r="B64" s="16" t="s">
        <v>191</v>
      </c>
      <c r="C64" s="16" t="s">
        <v>990</v>
      </c>
      <c r="D64" s="13" t="s">
        <v>986</v>
      </c>
      <c r="E64" s="17">
        <v>15000</v>
      </c>
      <c r="F64" s="118" t="s">
        <v>993</v>
      </c>
      <c r="G64" s="18">
        <v>44025</v>
      </c>
      <c r="H64" s="13" t="s">
        <v>113</v>
      </c>
      <c r="I64" s="16" t="s">
        <v>994</v>
      </c>
      <c r="J64" s="16" t="s">
        <v>986</v>
      </c>
      <c r="K64" s="17">
        <v>200</v>
      </c>
      <c r="L64" s="24">
        <v>44036</v>
      </c>
      <c r="M64" s="13" t="s">
        <v>156</v>
      </c>
      <c r="N64" s="16"/>
      <c r="O64" s="16"/>
    </row>
    <row r="65" customHeight="1" spans="1:15">
      <c r="A65" s="13">
        <v>61</v>
      </c>
      <c r="B65" s="16" t="s">
        <v>995</v>
      </c>
      <c r="C65" s="16" t="s">
        <v>990</v>
      </c>
      <c r="D65" s="13" t="s">
        <v>986</v>
      </c>
      <c r="E65" s="17">
        <v>200000</v>
      </c>
      <c r="F65" s="118" t="s">
        <v>996</v>
      </c>
      <c r="G65" s="18">
        <v>44028</v>
      </c>
      <c r="H65" s="13" t="s">
        <v>113</v>
      </c>
      <c r="I65" s="16" t="s">
        <v>997</v>
      </c>
      <c r="J65" s="16" t="s">
        <v>986</v>
      </c>
      <c r="K65" s="17">
        <v>3000</v>
      </c>
      <c r="L65" s="24">
        <v>44036</v>
      </c>
      <c r="M65" s="13" t="s">
        <v>156</v>
      </c>
      <c r="N65" s="16"/>
      <c r="O65" s="16"/>
    </row>
    <row r="66" customHeight="1" spans="1:15">
      <c r="A66" s="13">
        <v>62</v>
      </c>
      <c r="B66" s="16" t="s">
        <v>998</v>
      </c>
      <c r="C66" s="16"/>
      <c r="D66" s="13" t="s">
        <v>986</v>
      </c>
      <c r="E66" s="17">
        <v>10000</v>
      </c>
      <c r="F66" s="118" t="s">
        <v>999</v>
      </c>
      <c r="G66" s="18">
        <v>44023</v>
      </c>
      <c r="H66" s="13" t="s">
        <v>39</v>
      </c>
      <c r="I66" s="16" t="s">
        <v>874</v>
      </c>
      <c r="J66" s="16" t="s">
        <v>986</v>
      </c>
      <c r="K66" s="17">
        <v>5000</v>
      </c>
      <c r="L66" s="24">
        <v>44036</v>
      </c>
      <c r="M66" s="13" t="s">
        <v>156</v>
      </c>
      <c r="N66" s="16"/>
      <c r="O66" s="16"/>
    </row>
    <row r="67" customHeight="1" spans="1:15">
      <c r="A67" s="13">
        <v>63</v>
      </c>
      <c r="B67" s="16" t="s">
        <v>1001</v>
      </c>
      <c r="C67" s="16"/>
      <c r="D67" s="13" t="s">
        <v>986</v>
      </c>
      <c r="E67" s="17">
        <v>50000</v>
      </c>
      <c r="F67" s="118" t="s">
        <v>1002</v>
      </c>
      <c r="G67" s="18">
        <v>44023</v>
      </c>
      <c r="H67" s="13" t="s">
        <v>39</v>
      </c>
      <c r="I67" s="16" t="s">
        <v>1003</v>
      </c>
      <c r="J67" s="16" t="s">
        <v>986</v>
      </c>
      <c r="K67" s="17">
        <v>5000</v>
      </c>
      <c r="L67" s="24">
        <v>44036</v>
      </c>
      <c r="M67" s="13" t="s">
        <v>156</v>
      </c>
      <c r="N67" s="16"/>
      <c r="O67" s="16"/>
    </row>
    <row r="68" customHeight="1" spans="1:15">
      <c r="A68" s="13">
        <v>64</v>
      </c>
      <c r="B68" s="16" t="s">
        <v>326</v>
      </c>
      <c r="C68" s="16"/>
      <c r="D68" s="13" t="s">
        <v>986</v>
      </c>
      <c r="E68" s="17">
        <v>50000</v>
      </c>
      <c r="F68" s="118" t="s">
        <v>1004</v>
      </c>
      <c r="G68" s="18">
        <v>44023</v>
      </c>
      <c r="H68" s="13" t="s">
        <v>39</v>
      </c>
      <c r="I68" s="16" t="s">
        <v>988</v>
      </c>
      <c r="J68" s="16" t="s">
        <v>986</v>
      </c>
      <c r="K68" s="17">
        <v>7000</v>
      </c>
      <c r="L68" s="24">
        <v>44036</v>
      </c>
      <c r="M68" s="13" t="s">
        <v>156</v>
      </c>
      <c r="N68" s="16"/>
      <c r="O68" s="16"/>
    </row>
    <row r="69" customHeight="1" spans="1:15">
      <c r="A69" s="13">
        <v>65</v>
      </c>
      <c r="B69" s="16" t="s">
        <v>1005</v>
      </c>
      <c r="C69" s="16"/>
      <c r="D69" s="13" t="s">
        <v>986</v>
      </c>
      <c r="E69" s="17">
        <v>5000</v>
      </c>
      <c r="F69" s="118" t="s">
        <v>1006</v>
      </c>
      <c r="G69" s="18">
        <v>44023</v>
      </c>
      <c r="H69" s="13" t="s">
        <v>39</v>
      </c>
      <c r="I69" s="16" t="s">
        <v>1232</v>
      </c>
      <c r="J69" s="16" t="s">
        <v>986</v>
      </c>
      <c r="K69" s="17">
        <v>50000</v>
      </c>
      <c r="L69" s="24">
        <v>44036</v>
      </c>
      <c r="M69" s="13" t="s">
        <v>156</v>
      </c>
      <c r="N69" s="16"/>
      <c r="O69" s="16"/>
    </row>
    <row r="70" customHeight="1" spans="1:15">
      <c r="A70" s="13">
        <v>66</v>
      </c>
      <c r="B70" s="16" t="s">
        <v>1007</v>
      </c>
      <c r="C70" s="16"/>
      <c r="D70" s="13" t="s">
        <v>986</v>
      </c>
      <c r="E70" s="17">
        <v>50000</v>
      </c>
      <c r="F70" s="118" t="s">
        <v>1008</v>
      </c>
      <c r="G70" s="18">
        <v>44022</v>
      </c>
      <c r="H70" s="13" t="s">
        <v>264</v>
      </c>
      <c r="I70" s="16" t="s">
        <v>1009</v>
      </c>
      <c r="J70" s="16" t="s">
        <v>986</v>
      </c>
      <c r="K70" s="17">
        <v>68000</v>
      </c>
      <c r="L70" s="24">
        <v>44042</v>
      </c>
      <c r="M70" s="13" t="s">
        <v>161</v>
      </c>
      <c r="N70" s="16"/>
      <c r="O70" s="16"/>
    </row>
    <row r="71" customHeight="1" spans="1:15">
      <c r="A71" s="13">
        <v>67</v>
      </c>
      <c r="B71" s="16" t="s">
        <v>1010</v>
      </c>
      <c r="C71" s="16"/>
      <c r="D71" s="13" t="s">
        <v>986</v>
      </c>
      <c r="E71" s="17">
        <v>60000</v>
      </c>
      <c r="F71" s="118" t="s">
        <v>1011</v>
      </c>
      <c r="G71" s="18">
        <v>44033</v>
      </c>
      <c r="H71" s="13" t="s">
        <v>19</v>
      </c>
      <c r="I71" s="16" t="s">
        <v>1012</v>
      </c>
      <c r="J71" s="16" t="s">
        <v>986</v>
      </c>
      <c r="K71" s="17">
        <v>68000</v>
      </c>
      <c r="L71" s="24">
        <v>44042</v>
      </c>
      <c r="M71" s="13" t="s">
        <v>161</v>
      </c>
      <c r="N71" s="16"/>
      <c r="O71" s="16"/>
    </row>
    <row r="72" customHeight="1" spans="1:15">
      <c r="A72" s="13">
        <v>68</v>
      </c>
      <c r="B72" s="16" t="s">
        <v>1013</v>
      </c>
      <c r="C72" s="16"/>
      <c r="D72" s="13" t="s">
        <v>986</v>
      </c>
      <c r="E72" s="17">
        <v>50000</v>
      </c>
      <c r="F72" s="118" t="s">
        <v>1014</v>
      </c>
      <c r="G72" s="18">
        <v>44033</v>
      </c>
      <c r="H72" s="13" t="s">
        <v>19</v>
      </c>
      <c r="I72" s="16" t="s">
        <v>1015</v>
      </c>
      <c r="J72" s="16" t="s">
        <v>986</v>
      </c>
      <c r="K72" s="17">
        <v>40000</v>
      </c>
      <c r="L72" s="24">
        <v>44042</v>
      </c>
      <c r="M72" s="13" t="s">
        <v>161</v>
      </c>
      <c r="N72" s="16"/>
      <c r="O72" s="16"/>
    </row>
    <row r="73" customHeight="1" spans="1:15">
      <c r="A73" s="13">
        <v>69</v>
      </c>
      <c r="B73" s="16" t="s">
        <v>166</v>
      </c>
      <c r="C73" s="16"/>
      <c r="D73" s="13" t="s">
        <v>986</v>
      </c>
      <c r="E73" s="17">
        <v>100000</v>
      </c>
      <c r="F73" s="118" t="s">
        <v>1016</v>
      </c>
      <c r="G73" s="18">
        <v>44033</v>
      </c>
      <c r="H73" s="13" t="s">
        <v>19</v>
      </c>
      <c r="I73" s="16" t="s">
        <v>1017</v>
      </c>
      <c r="J73" s="16" t="s">
        <v>986</v>
      </c>
      <c r="K73" s="17">
        <v>35000</v>
      </c>
      <c r="L73" s="24">
        <v>44061</v>
      </c>
      <c r="M73" s="13" t="s">
        <v>224</v>
      </c>
      <c r="N73" s="16"/>
      <c r="O73" s="16"/>
    </row>
    <row r="74" customHeight="1" spans="1:15">
      <c r="A74" s="13">
        <v>70</v>
      </c>
      <c r="B74" s="16" t="s">
        <v>632</v>
      </c>
      <c r="C74" s="16"/>
      <c r="D74" s="13" t="s">
        <v>986</v>
      </c>
      <c r="E74" s="17">
        <v>50000</v>
      </c>
      <c r="F74" s="15">
        <v>1650000059</v>
      </c>
      <c r="G74" s="18">
        <v>44033</v>
      </c>
      <c r="H74" s="13" t="s">
        <v>19</v>
      </c>
      <c r="I74" s="16" t="s">
        <v>1018</v>
      </c>
      <c r="J74" s="16" t="s">
        <v>986</v>
      </c>
      <c r="K74" s="17">
        <v>400000</v>
      </c>
      <c r="L74" s="24">
        <v>44060</v>
      </c>
      <c r="M74" s="13" t="s">
        <v>211</v>
      </c>
      <c r="N74" s="16"/>
      <c r="O74" s="16"/>
    </row>
    <row r="75" customHeight="1" spans="1:15">
      <c r="A75" s="13">
        <v>71</v>
      </c>
      <c r="B75" s="16" t="s">
        <v>1020</v>
      </c>
      <c r="C75" s="16" t="s">
        <v>990</v>
      </c>
      <c r="D75" s="13" t="s">
        <v>986</v>
      </c>
      <c r="E75" s="17">
        <v>100000</v>
      </c>
      <c r="F75" s="118" t="s">
        <v>1021</v>
      </c>
      <c r="G75" s="18">
        <v>44033</v>
      </c>
      <c r="H75" s="13" t="s">
        <v>19</v>
      </c>
      <c r="I75" s="16" t="s">
        <v>1022</v>
      </c>
      <c r="J75" s="16" t="s">
        <v>986</v>
      </c>
      <c r="K75" s="17">
        <v>1500000</v>
      </c>
      <c r="L75" s="24">
        <v>44055</v>
      </c>
      <c r="M75" s="13" t="s">
        <v>70</v>
      </c>
      <c r="N75" s="16"/>
      <c r="O75" s="16"/>
    </row>
    <row r="76" customHeight="1" spans="1:15">
      <c r="A76" s="13">
        <v>72</v>
      </c>
      <c r="B76" s="16" t="s">
        <v>1020</v>
      </c>
      <c r="C76" s="16" t="s">
        <v>990</v>
      </c>
      <c r="D76" s="13" t="s">
        <v>986</v>
      </c>
      <c r="E76" s="17">
        <v>100000</v>
      </c>
      <c r="F76" s="118" t="s">
        <v>1021</v>
      </c>
      <c r="G76" s="18">
        <v>44033</v>
      </c>
      <c r="H76" s="13" t="s">
        <v>19</v>
      </c>
      <c r="I76" s="16" t="s">
        <v>1023</v>
      </c>
      <c r="J76" s="16" t="s">
        <v>986</v>
      </c>
      <c r="K76" s="17">
        <v>250000</v>
      </c>
      <c r="L76" s="24">
        <v>44055</v>
      </c>
      <c r="M76" s="13" t="s">
        <v>84</v>
      </c>
      <c r="N76" s="16"/>
      <c r="O76" s="16"/>
    </row>
    <row r="77" customHeight="1" spans="1:15">
      <c r="A77" s="13">
        <v>73</v>
      </c>
      <c r="B77" s="16" t="s">
        <v>1020</v>
      </c>
      <c r="C77" s="16"/>
      <c r="D77" s="13" t="s">
        <v>986</v>
      </c>
      <c r="E77" s="17">
        <v>800000</v>
      </c>
      <c r="F77" s="118" t="s">
        <v>1021</v>
      </c>
      <c r="G77" s="18">
        <v>44033</v>
      </c>
      <c r="H77" s="13" t="s">
        <v>19</v>
      </c>
      <c r="I77" s="16" t="s">
        <v>1024</v>
      </c>
      <c r="J77" s="16" t="s">
        <v>986</v>
      </c>
      <c r="K77" s="17">
        <v>1372965</v>
      </c>
      <c r="L77" s="24">
        <v>44056</v>
      </c>
      <c r="M77" s="13" t="s">
        <v>84</v>
      </c>
      <c r="N77" s="16"/>
      <c r="O77" s="16"/>
    </row>
    <row r="78" customHeight="1" spans="1:15">
      <c r="A78" s="13">
        <v>74</v>
      </c>
      <c r="B78" s="16" t="s">
        <v>1025</v>
      </c>
      <c r="C78" s="16"/>
      <c r="D78" s="13" t="s">
        <v>986</v>
      </c>
      <c r="E78" s="17">
        <v>10000</v>
      </c>
      <c r="F78" s="118" t="s">
        <v>1026</v>
      </c>
      <c r="G78" s="18">
        <v>44033</v>
      </c>
      <c r="H78" s="13" t="s">
        <v>19</v>
      </c>
      <c r="I78" s="16" t="s">
        <v>871</v>
      </c>
      <c r="J78" s="16" t="s">
        <v>986</v>
      </c>
      <c r="K78" s="17">
        <v>150000</v>
      </c>
      <c r="L78" s="24">
        <v>44055</v>
      </c>
      <c r="M78" s="13" t="s">
        <v>84</v>
      </c>
      <c r="N78" s="16"/>
      <c r="O78" s="16"/>
    </row>
    <row r="79" customHeight="1" spans="1:15">
      <c r="A79" s="13">
        <v>75</v>
      </c>
      <c r="B79" s="16" t="s">
        <v>1027</v>
      </c>
      <c r="C79" s="16"/>
      <c r="D79" s="13" t="s">
        <v>986</v>
      </c>
      <c r="E79" s="17">
        <v>10000</v>
      </c>
      <c r="F79" s="118" t="s">
        <v>1028</v>
      </c>
      <c r="G79" s="18">
        <v>44033</v>
      </c>
      <c r="H79" s="13" t="s">
        <v>19</v>
      </c>
      <c r="I79" s="16" t="s">
        <v>1029</v>
      </c>
      <c r="J79" s="16" t="s">
        <v>986</v>
      </c>
      <c r="K79" s="17">
        <v>20000</v>
      </c>
      <c r="L79" s="24">
        <v>44055</v>
      </c>
      <c r="M79" s="13" t="s">
        <v>73</v>
      </c>
      <c r="N79" s="16"/>
      <c r="O79" s="16"/>
    </row>
    <row r="80" customHeight="1" spans="1:15">
      <c r="A80" s="13">
        <v>76</v>
      </c>
      <c r="B80" s="16" t="s">
        <v>185</v>
      </c>
      <c r="C80" s="16"/>
      <c r="D80" s="13" t="s">
        <v>986</v>
      </c>
      <c r="E80" s="17">
        <v>360000</v>
      </c>
      <c r="F80" s="118" t="s">
        <v>1030</v>
      </c>
      <c r="G80" s="18">
        <v>44032</v>
      </c>
      <c r="H80" s="13" t="s">
        <v>59</v>
      </c>
      <c r="I80" s="16" t="s">
        <v>1031</v>
      </c>
      <c r="J80" s="16" t="s">
        <v>986</v>
      </c>
      <c r="K80" s="17">
        <v>15000</v>
      </c>
      <c r="L80" s="24">
        <v>44055</v>
      </c>
      <c r="M80" s="13" t="s">
        <v>73</v>
      </c>
      <c r="N80" s="16"/>
      <c r="O80" s="16"/>
    </row>
    <row r="81" customHeight="1" spans="1:15">
      <c r="A81" s="13">
        <v>77</v>
      </c>
      <c r="B81" s="16" t="s">
        <v>1032</v>
      </c>
      <c r="C81" s="16"/>
      <c r="D81" s="13" t="s">
        <v>986</v>
      </c>
      <c r="E81" s="17">
        <v>10000</v>
      </c>
      <c r="F81" s="118" t="s">
        <v>948</v>
      </c>
      <c r="G81" s="18">
        <v>44032</v>
      </c>
      <c r="H81" s="13" t="s">
        <v>59</v>
      </c>
      <c r="I81" s="16" t="s">
        <v>1033</v>
      </c>
      <c r="J81" s="16" t="s">
        <v>986</v>
      </c>
      <c r="K81" s="17">
        <v>5000</v>
      </c>
      <c r="L81" s="24">
        <v>44055</v>
      </c>
      <c r="M81" s="13" t="s">
        <v>73</v>
      </c>
      <c r="N81" s="16"/>
      <c r="O81" s="16"/>
    </row>
    <row r="82" customHeight="1" spans="1:15">
      <c r="A82" s="13">
        <v>78</v>
      </c>
      <c r="B82" s="16" t="s">
        <v>1034</v>
      </c>
      <c r="C82" s="16"/>
      <c r="D82" s="13" t="s">
        <v>986</v>
      </c>
      <c r="E82" s="17">
        <v>500000</v>
      </c>
      <c r="F82" s="118" t="s">
        <v>1035</v>
      </c>
      <c r="G82" s="18">
        <v>44032</v>
      </c>
      <c r="H82" s="13" t="s">
        <v>59</v>
      </c>
      <c r="I82" s="16" t="s">
        <v>1017</v>
      </c>
      <c r="J82" s="16" t="s">
        <v>986</v>
      </c>
      <c r="K82" s="17">
        <v>181000</v>
      </c>
      <c r="L82" s="24">
        <v>44055</v>
      </c>
      <c r="M82" s="13" t="s">
        <v>147</v>
      </c>
      <c r="N82" s="16"/>
      <c r="O82" s="16"/>
    </row>
    <row r="83" customHeight="1" spans="1:15">
      <c r="A83" s="13">
        <v>79</v>
      </c>
      <c r="B83" s="16" t="s">
        <v>1036</v>
      </c>
      <c r="C83" s="16"/>
      <c r="D83" s="13" t="s">
        <v>986</v>
      </c>
      <c r="E83" s="17">
        <v>500000</v>
      </c>
      <c r="F83" s="118" t="s">
        <v>1037</v>
      </c>
      <c r="G83" s="18">
        <v>44032</v>
      </c>
      <c r="H83" s="13" t="s">
        <v>59</v>
      </c>
      <c r="I83" s="16" t="s">
        <v>1038</v>
      </c>
      <c r="J83" s="16" t="s">
        <v>986</v>
      </c>
      <c r="K83" s="17">
        <v>22000</v>
      </c>
      <c r="L83" s="24">
        <v>44075</v>
      </c>
      <c r="M83" s="13" t="s">
        <v>76</v>
      </c>
      <c r="N83" s="16"/>
      <c r="O83" s="16"/>
    </row>
    <row r="84" customHeight="1" spans="1:15">
      <c r="A84" s="13">
        <v>80</v>
      </c>
      <c r="B84" s="16" t="s">
        <v>1039</v>
      </c>
      <c r="C84" s="16"/>
      <c r="D84" s="13" t="s">
        <v>986</v>
      </c>
      <c r="E84" s="17">
        <v>200000</v>
      </c>
      <c r="F84" s="118" t="s">
        <v>1040</v>
      </c>
      <c r="G84" s="18">
        <v>44032</v>
      </c>
      <c r="H84" s="13" t="s">
        <v>59</v>
      </c>
      <c r="I84" s="16" t="s">
        <v>1041</v>
      </c>
      <c r="J84" s="16" t="s">
        <v>986</v>
      </c>
      <c r="K84" s="17">
        <v>20000</v>
      </c>
      <c r="L84" s="24">
        <v>44075</v>
      </c>
      <c r="M84" s="13" t="s">
        <v>76</v>
      </c>
      <c r="N84" s="16"/>
      <c r="O84" s="16"/>
    </row>
    <row r="85" customHeight="1" spans="1:15">
      <c r="A85" s="13">
        <v>81</v>
      </c>
      <c r="B85" s="16" t="s">
        <v>1042</v>
      </c>
      <c r="C85" s="16"/>
      <c r="D85" s="13" t="s">
        <v>986</v>
      </c>
      <c r="E85" s="17">
        <v>101756.66</v>
      </c>
      <c r="F85" s="118" t="s">
        <v>1043</v>
      </c>
      <c r="G85" s="18">
        <v>44033</v>
      </c>
      <c r="H85" s="13" t="s">
        <v>59</v>
      </c>
      <c r="I85" s="16" t="s">
        <v>1044</v>
      </c>
      <c r="J85" s="16" t="s">
        <v>986</v>
      </c>
      <c r="K85" s="17">
        <v>20000</v>
      </c>
      <c r="L85" s="24">
        <v>44075</v>
      </c>
      <c r="M85" s="13" t="s">
        <v>76</v>
      </c>
      <c r="N85" s="16"/>
      <c r="O85" s="16"/>
    </row>
    <row r="86" customHeight="1" spans="1:15">
      <c r="A86" s="13">
        <v>82</v>
      </c>
      <c r="B86" s="16" t="s">
        <v>1045</v>
      </c>
      <c r="C86" s="16"/>
      <c r="D86" s="13" t="s">
        <v>986</v>
      </c>
      <c r="E86" s="17">
        <v>453035.46</v>
      </c>
      <c r="F86" s="19" t="s">
        <v>1046</v>
      </c>
      <c r="G86" s="18">
        <v>44032</v>
      </c>
      <c r="H86" s="13" t="s">
        <v>59</v>
      </c>
      <c r="I86" s="16" t="s">
        <v>1047</v>
      </c>
      <c r="J86" s="16" t="s">
        <v>986</v>
      </c>
      <c r="K86" s="17">
        <v>10000</v>
      </c>
      <c r="L86" s="24">
        <v>44075</v>
      </c>
      <c r="M86" s="13" t="s">
        <v>76</v>
      </c>
      <c r="N86" s="16"/>
      <c r="O86" s="16"/>
    </row>
    <row r="87" customHeight="1" spans="1:15">
      <c r="A87" s="13">
        <v>83</v>
      </c>
      <c r="B87" s="16" t="s">
        <v>1049</v>
      </c>
      <c r="C87" s="16"/>
      <c r="D87" s="13" t="s">
        <v>986</v>
      </c>
      <c r="E87" s="17">
        <v>50000</v>
      </c>
      <c r="F87" s="118" t="s">
        <v>1050</v>
      </c>
      <c r="G87" s="18">
        <v>44042</v>
      </c>
      <c r="H87" s="13" t="s">
        <v>70</v>
      </c>
      <c r="I87" s="16" t="s">
        <v>1051</v>
      </c>
      <c r="J87" s="16" t="s">
        <v>986</v>
      </c>
      <c r="K87" s="17">
        <v>30000</v>
      </c>
      <c r="L87" s="24">
        <v>44075</v>
      </c>
      <c r="M87" s="13" t="s">
        <v>76</v>
      </c>
      <c r="N87" s="16"/>
      <c r="O87" s="16"/>
    </row>
    <row r="88" customHeight="1" spans="1:15">
      <c r="A88" s="13">
        <v>84</v>
      </c>
      <c r="B88" s="16" t="s">
        <v>1052</v>
      </c>
      <c r="C88" s="16"/>
      <c r="D88" s="13" t="s">
        <v>986</v>
      </c>
      <c r="E88" s="17">
        <v>10000</v>
      </c>
      <c r="F88" s="118" t="s">
        <v>1053</v>
      </c>
      <c r="G88" s="18">
        <v>44042</v>
      </c>
      <c r="H88" s="13" t="s">
        <v>70</v>
      </c>
      <c r="I88" s="16" t="s">
        <v>1054</v>
      </c>
      <c r="J88" s="16" t="s">
        <v>986</v>
      </c>
      <c r="K88" s="17">
        <v>300000</v>
      </c>
      <c r="L88" s="24">
        <v>44078</v>
      </c>
      <c r="M88" s="13" t="s">
        <v>113</v>
      </c>
      <c r="N88" s="16"/>
      <c r="O88" s="16"/>
    </row>
    <row r="89" customHeight="1" spans="1:15">
      <c r="A89" s="13">
        <v>85</v>
      </c>
      <c r="B89" s="16" t="s">
        <v>1056</v>
      </c>
      <c r="C89" s="16"/>
      <c r="D89" s="13" t="s">
        <v>986</v>
      </c>
      <c r="E89" s="17">
        <v>50000</v>
      </c>
      <c r="F89" s="118" t="s">
        <v>1057</v>
      </c>
      <c r="G89" s="18">
        <v>44040</v>
      </c>
      <c r="H89" s="13" t="s">
        <v>84</v>
      </c>
      <c r="I89" s="16" t="s">
        <v>1058</v>
      </c>
      <c r="J89" s="16" t="s">
        <v>986</v>
      </c>
      <c r="K89" s="17">
        <v>300000</v>
      </c>
      <c r="L89" s="24">
        <v>44078</v>
      </c>
      <c r="M89" s="13" t="s">
        <v>113</v>
      </c>
      <c r="N89" s="16"/>
      <c r="O89" s="16"/>
    </row>
    <row r="90" customHeight="1" spans="1:15">
      <c r="A90" s="13">
        <v>86</v>
      </c>
      <c r="B90" s="16" t="s">
        <v>1056</v>
      </c>
      <c r="C90" s="16"/>
      <c r="D90" s="13" t="s">
        <v>986</v>
      </c>
      <c r="E90" s="17">
        <v>50000</v>
      </c>
      <c r="F90" s="118" t="s">
        <v>1057</v>
      </c>
      <c r="G90" s="18">
        <v>44040</v>
      </c>
      <c r="H90" s="13" t="s">
        <v>84</v>
      </c>
      <c r="I90" s="16" t="s">
        <v>1059</v>
      </c>
      <c r="J90" s="16" t="s">
        <v>986</v>
      </c>
      <c r="K90" s="17">
        <v>100000</v>
      </c>
      <c r="L90" s="24">
        <v>44078</v>
      </c>
      <c r="M90" s="13" t="s">
        <v>113</v>
      </c>
      <c r="N90" s="16"/>
      <c r="O90" s="16"/>
    </row>
    <row r="91" customHeight="1" spans="1:15">
      <c r="A91" s="13">
        <v>87</v>
      </c>
      <c r="B91" s="16" t="s">
        <v>1060</v>
      </c>
      <c r="C91" s="16"/>
      <c r="D91" s="13" t="s">
        <v>986</v>
      </c>
      <c r="E91" s="17">
        <v>158014.48</v>
      </c>
      <c r="F91" s="15"/>
      <c r="G91" s="18">
        <v>44039</v>
      </c>
      <c r="H91" s="13" t="s">
        <v>84</v>
      </c>
      <c r="I91" s="16" t="s">
        <v>1061</v>
      </c>
      <c r="J91" s="16" t="s">
        <v>986</v>
      </c>
      <c r="K91" s="17">
        <v>9800</v>
      </c>
      <c r="L91" s="24">
        <v>44078</v>
      </c>
      <c r="M91" s="13" t="s">
        <v>113</v>
      </c>
      <c r="N91" s="16"/>
      <c r="O91" s="16"/>
    </row>
    <row r="92" customHeight="1" spans="1:15">
      <c r="A92" s="13">
        <v>88</v>
      </c>
      <c r="B92" s="16" t="s">
        <v>1062</v>
      </c>
      <c r="C92" s="16"/>
      <c r="D92" s="13" t="s">
        <v>986</v>
      </c>
      <c r="E92" s="17">
        <v>400000</v>
      </c>
      <c r="F92" s="118" t="s">
        <v>1063</v>
      </c>
      <c r="G92" s="18">
        <v>44039</v>
      </c>
      <c r="H92" s="13" t="s">
        <v>84</v>
      </c>
      <c r="I92" s="16" t="s">
        <v>1064</v>
      </c>
      <c r="J92" s="16" t="s">
        <v>986</v>
      </c>
      <c r="K92" s="17">
        <v>132000</v>
      </c>
      <c r="L92" s="24">
        <v>44090</v>
      </c>
      <c r="M92" s="13" t="s">
        <v>39</v>
      </c>
      <c r="N92" s="16"/>
      <c r="O92" s="16"/>
    </row>
    <row r="93" customHeight="1" spans="1:15">
      <c r="A93" s="13">
        <v>89</v>
      </c>
      <c r="B93" s="16" t="s">
        <v>1066</v>
      </c>
      <c r="C93" s="16"/>
      <c r="D93" s="13" t="s">
        <v>986</v>
      </c>
      <c r="E93" s="17">
        <v>200000</v>
      </c>
      <c r="F93" s="118" t="s">
        <v>1067</v>
      </c>
      <c r="G93" s="18">
        <v>44042</v>
      </c>
      <c r="H93" s="13" t="s">
        <v>84</v>
      </c>
      <c r="I93" s="16" t="s">
        <v>1068</v>
      </c>
      <c r="J93" s="16" t="s">
        <v>986</v>
      </c>
      <c r="K93" s="17">
        <v>97000</v>
      </c>
      <c r="L93" s="24">
        <v>44085</v>
      </c>
      <c r="M93" s="13" t="s">
        <v>39</v>
      </c>
      <c r="N93" s="16"/>
      <c r="O93" s="16"/>
    </row>
    <row r="94" customHeight="1" spans="1:15">
      <c r="A94" s="13">
        <v>90</v>
      </c>
      <c r="B94" s="16" t="s">
        <v>1069</v>
      </c>
      <c r="C94" s="16"/>
      <c r="D94" s="13" t="s">
        <v>986</v>
      </c>
      <c r="E94" s="17">
        <v>10000</v>
      </c>
      <c r="F94" s="15"/>
      <c r="G94" s="18">
        <v>44036</v>
      </c>
      <c r="H94" s="13" t="s">
        <v>73</v>
      </c>
      <c r="I94" s="16" t="s">
        <v>1070</v>
      </c>
      <c r="J94" s="16" t="s">
        <v>986</v>
      </c>
      <c r="K94" s="17">
        <v>10000</v>
      </c>
      <c r="L94" s="24">
        <v>44090</v>
      </c>
      <c r="M94" s="13" t="s">
        <v>264</v>
      </c>
      <c r="N94" s="16"/>
      <c r="O94" s="16"/>
    </row>
    <row r="95" customHeight="1" spans="1:15">
      <c r="A95" s="13">
        <v>91</v>
      </c>
      <c r="B95" s="16" t="s">
        <v>1071</v>
      </c>
      <c r="C95" s="16"/>
      <c r="D95" s="13" t="s">
        <v>986</v>
      </c>
      <c r="E95" s="17">
        <v>10000</v>
      </c>
      <c r="F95" s="15">
        <v>1650000052</v>
      </c>
      <c r="G95" s="18">
        <v>44036</v>
      </c>
      <c r="H95" s="13" t="s">
        <v>73</v>
      </c>
      <c r="I95" s="16" t="s">
        <v>1072</v>
      </c>
      <c r="J95" s="16" t="s">
        <v>986</v>
      </c>
      <c r="K95" s="17">
        <v>100000</v>
      </c>
      <c r="L95" s="24">
        <v>44098</v>
      </c>
      <c r="M95" s="13" t="s">
        <v>264</v>
      </c>
      <c r="N95" s="16"/>
      <c r="O95" s="16"/>
    </row>
    <row r="96" customHeight="1" spans="1:15">
      <c r="A96" s="13">
        <v>92</v>
      </c>
      <c r="B96" s="16" t="s">
        <v>1074</v>
      </c>
      <c r="C96" s="16"/>
      <c r="D96" s="13" t="s">
        <v>986</v>
      </c>
      <c r="E96" s="17">
        <v>20000</v>
      </c>
      <c r="F96" s="15">
        <v>1650000046</v>
      </c>
      <c r="G96" s="18">
        <v>44036</v>
      </c>
      <c r="H96" s="13" t="s">
        <v>73</v>
      </c>
      <c r="I96" s="16" t="s">
        <v>1075</v>
      </c>
      <c r="J96" s="16" t="s">
        <v>986</v>
      </c>
      <c r="K96" s="17">
        <v>100000</v>
      </c>
      <c r="L96" s="24">
        <v>44098</v>
      </c>
      <c r="M96" s="13" t="s">
        <v>264</v>
      </c>
      <c r="N96" s="16"/>
      <c r="O96" s="16"/>
    </row>
    <row r="97" customHeight="1" spans="1:15">
      <c r="A97" s="13">
        <v>93</v>
      </c>
      <c r="B97" s="16" t="s">
        <v>276</v>
      </c>
      <c r="C97" s="16"/>
      <c r="D97" s="13" t="s">
        <v>986</v>
      </c>
      <c r="E97" s="17">
        <v>20000</v>
      </c>
      <c r="F97" s="15">
        <v>1650000056</v>
      </c>
      <c r="G97" s="18">
        <v>44036</v>
      </c>
      <c r="H97" s="13" t="s">
        <v>73</v>
      </c>
      <c r="I97" s="16" t="s">
        <v>874</v>
      </c>
      <c r="J97" s="16" t="s">
        <v>986</v>
      </c>
      <c r="K97" s="17">
        <v>10000</v>
      </c>
      <c r="L97" s="24">
        <v>44090</v>
      </c>
      <c r="M97" s="13" t="s">
        <v>264</v>
      </c>
      <c r="N97" s="16"/>
      <c r="O97" s="16"/>
    </row>
    <row r="98" customHeight="1" spans="1:15">
      <c r="A98" s="13">
        <v>94</v>
      </c>
      <c r="B98" s="16" t="s">
        <v>1076</v>
      </c>
      <c r="C98" s="16"/>
      <c r="D98" s="13" t="s">
        <v>986</v>
      </c>
      <c r="E98" s="17">
        <v>10000</v>
      </c>
      <c r="F98" s="118" t="s">
        <v>1077</v>
      </c>
      <c r="G98" s="18">
        <v>44036</v>
      </c>
      <c r="H98" s="13" t="s">
        <v>73</v>
      </c>
      <c r="I98" s="16" t="s">
        <v>1078</v>
      </c>
      <c r="J98" s="16" t="s">
        <v>986</v>
      </c>
      <c r="K98" s="17">
        <v>1000000</v>
      </c>
      <c r="L98" s="24">
        <v>44116</v>
      </c>
      <c r="M98" s="13" t="s">
        <v>99</v>
      </c>
      <c r="N98" s="16"/>
      <c r="O98" s="16"/>
    </row>
    <row r="99" customHeight="1" spans="1:15">
      <c r="A99" s="13">
        <v>95</v>
      </c>
      <c r="B99" s="16" t="s">
        <v>1080</v>
      </c>
      <c r="C99" s="16"/>
      <c r="D99" s="13" t="s">
        <v>986</v>
      </c>
      <c r="E99" s="17">
        <v>5000</v>
      </c>
      <c r="F99" s="15"/>
      <c r="G99" s="18">
        <v>44036</v>
      </c>
      <c r="H99" s="13" t="s">
        <v>73</v>
      </c>
      <c r="I99" s="16" t="s">
        <v>1081</v>
      </c>
      <c r="J99" s="16" t="s">
        <v>986</v>
      </c>
      <c r="K99" s="17">
        <v>200000</v>
      </c>
      <c r="L99" s="24">
        <v>44128</v>
      </c>
      <c r="M99" s="13" t="s">
        <v>76</v>
      </c>
      <c r="N99" s="16"/>
      <c r="O99" s="16"/>
    </row>
    <row r="100" customHeight="1" spans="1:15">
      <c r="A100" s="13">
        <v>96</v>
      </c>
      <c r="B100" s="16" t="s">
        <v>941</v>
      </c>
      <c r="C100" s="16"/>
      <c r="D100" s="13" t="s">
        <v>986</v>
      </c>
      <c r="E100" s="17">
        <v>20000</v>
      </c>
      <c r="F100" s="118" t="s">
        <v>1082</v>
      </c>
      <c r="G100" s="18">
        <v>44036</v>
      </c>
      <c r="H100" s="13" t="s">
        <v>73</v>
      </c>
      <c r="I100" s="16" t="s">
        <v>1083</v>
      </c>
      <c r="J100" s="16" t="s">
        <v>986</v>
      </c>
      <c r="K100" s="17">
        <v>100000</v>
      </c>
      <c r="L100" s="24">
        <v>44128</v>
      </c>
      <c r="M100" s="13" t="s">
        <v>76</v>
      </c>
      <c r="N100" s="16"/>
      <c r="O100" s="16"/>
    </row>
    <row r="101" customHeight="1" spans="1:15">
      <c r="A101" s="13">
        <v>97</v>
      </c>
      <c r="B101" s="16" t="s">
        <v>1084</v>
      </c>
      <c r="C101" s="16"/>
      <c r="D101" s="13" t="s">
        <v>986</v>
      </c>
      <c r="E101" s="17">
        <v>30000</v>
      </c>
      <c r="F101" s="15">
        <v>1650000045</v>
      </c>
      <c r="G101" s="18">
        <v>44036</v>
      </c>
      <c r="H101" s="13" t="s">
        <v>73</v>
      </c>
      <c r="I101" s="16" t="s">
        <v>1085</v>
      </c>
      <c r="J101" s="16" t="s">
        <v>986</v>
      </c>
      <c r="K101" s="17">
        <v>200000</v>
      </c>
      <c r="L101" s="24">
        <v>44128</v>
      </c>
      <c r="M101" s="13" t="s">
        <v>76</v>
      </c>
      <c r="N101" s="16"/>
      <c r="O101" s="16"/>
    </row>
    <row r="102" customHeight="1" spans="1:15">
      <c r="A102" s="13">
        <v>98</v>
      </c>
      <c r="B102" s="16" t="s">
        <v>1086</v>
      </c>
      <c r="C102" s="16"/>
      <c r="D102" s="13" t="s">
        <v>986</v>
      </c>
      <c r="E102" s="17">
        <v>20000</v>
      </c>
      <c r="F102" s="118" t="s">
        <v>1087</v>
      </c>
      <c r="G102" s="18">
        <v>44036</v>
      </c>
      <c r="H102" s="13" t="s">
        <v>73</v>
      </c>
      <c r="I102" s="16" t="s">
        <v>1088</v>
      </c>
      <c r="J102" s="16" t="s">
        <v>986</v>
      </c>
      <c r="K102" s="17">
        <v>100000</v>
      </c>
      <c r="L102" s="24">
        <v>44128</v>
      </c>
      <c r="M102" s="13" t="s">
        <v>113</v>
      </c>
      <c r="N102" s="16"/>
      <c r="O102" s="16"/>
    </row>
    <row r="103" customHeight="1" spans="1:15">
      <c r="A103" s="13">
        <v>99</v>
      </c>
      <c r="B103" s="16" t="s">
        <v>1090</v>
      </c>
      <c r="C103" s="16"/>
      <c r="D103" s="13" t="s">
        <v>986</v>
      </c>
      <c r="E103" s="17">
        <v>20000</v>
      </c>
      <c r="F103" s="15"/>
      <c r="G103" s="18">
        <v>44036</v>
      </c>
      <c r="H103" s="13" t="s">
        <v>73</v>
      </c>
      <c r="I103" s="16" t="s">
        <v>1091</v>
      </c>
      <c r="J103" s="16" t="s">
        <v>986</v>
      </c>
      <c r="K103" s="17">
        <v>100000</v>
      </c>
      <c r="L103" s="24">
        <v>44165</v>
      </c>
      <c r="M103" s="13" t="s">
        <v>99</v>
      </c>
      <c r="N103" s="16"/>
      <c r="O103" s="16"/>
    </row>
    <row r="104" customHeight="1" spans="1:15">
      <c r="A104" s="13">
        <v>100</v>
      </c>
      <c r="B104" s="16" t="s">
        <v>1093</v>
      </c>
      <c r="C104" s="16"/>
      <c r="D104" s="13" t="s">
        <v>986</v>
      </c>
      <c r="E104" s="17">
        <v>10000</v>
      </c>
      <c r="F104" s="15">
        <v>1650000054</v>
      </c>
      <c r="G104" s="18">
        <v>44036</v>
      </c>
      <c r="H104" s="13" t="s">
        <v>73</v>
      </c>
      <c r="I104" s="16"/>
      <c r="J104" s="16"/>
      <c r="K104" s="17"/>
      <c r="L104" s="24"/>
      <c r="M104" s="13"/>
      <c r="N104" s="16"/>
      <c r="O104" s="16"/>
    </row>
    <row r="105" customHeight="1" spans="1:15">
      <c r="A105" s="13">
        <v>101</v>
      </c>
      <c r="B105" s="16" t="s">
        <v>1094</v>
      </c>
      <c r="C105" s="16"/>
      <c r="D105" s="13" t="s">
        <v>986</v>
      </c>
      <c r="E105" s="17">
        <v>20000</v>
      </c>
      <c r="F105" s="15"/>
      <c r="G105" s="18">
        <v>44036</v>
      </c>
      <c r="H105" s="13" t="s">
        <v>73</v>
      </c>
      <c r="I105" s="16"/>
      <c r="J105" s="16"/>
      <c r="K105" s="17"/>
      <c r="L105" s="24"/>
      <c r="M105" s="13"/>
      <c r="N105" s="16"/>
      <c r="O105" s="16"/>
    </row>
    <row r="106" customHeight="1" spans="1:15">
      <c r="A106" s="13">
        <v>102</v>
      </c>
      <c r="B106" s="16" t="s">
        <v>1095</v>
      </c>
      <c r="C106" s="16"/>
      <c r="D106" s="13" t="s">
        <v>986</v>
      </c>
      <c r="E106" s="17">
        <v>20000</v>
      </c>
      <c r="F106" s="15">
        <v>1650000049</v>
      </c>
      <c r="G106" s="18">
        <v>44036</v>
      </c>
      <c r="H106" s="13" t="s">
        <v>73</v>
      </c>
      <c r="I106" s="16"/>
      <c r="J106" s="16"/>
      <c r="K106" s="17"/>
      <c r="L106" s="24"/>
      <c r="M106" s="13"/>
      <c r="N106" s="16"/>
      <c r="O106" s="16"/>
    </row>
    <row r="107" customHeight="1" spans="1:15">
      <c r="A107" s="13">
        <v>103</v>
      </c>
      <c r="B107" s="16" t="s">
        <v>1096</v>
      </c>
      <c r="C107" s="16"/>
      <c r="D107" s="13" t="s">
        <v>986</v>
      </c>
      <c r="E107" s="17">
        <v>20000</v>
      </c>
      <c r="F107" s="15">
        <v>1650000051</v>
      </c>
      <c r="G107" s="18">
        <v>44036</v>
      </c>
      <c r="H107" s="13" t="s">
        <v>73</v>
      </c>
      <c r="I107" s="16"/>
      <c r="J107" s="16"/>
      <c r="K107" s="17"/>
      <c r="L107" s="24"/>
      <c r="M107" s="13"/>
      <c r="N107" s="16"/>
      <c r="O107" s="16"/>
    </row>
    <row r="108" customHeight="1" spans="1:15">
      <c r="A108" s="13">
        <v>104</v>
      </c>
      <c r="B108" s="16" t="s">
        <v>1097</v>
      </c>
      <c r="C108" s="16"/>
      <c r="D108" s="13" t="s">
        <v>986</v>
      </c>
      <c r="E108" s="17">
        <v>10000</v>
      </c>
      <c r="F108" s="15">
        <v>1650000048</v>
      </c>
      <c r="G108" s="18">
        <v>44036</v>
      </c>
      <c r="H108" s="13" t="s">
        <v>73</v>
      </c>
      <c r="I108" s="16"/>
      <c r="J108" s="16"/>
      <c r="K108" s="17"/>
      <c r="L108" s="24"/>
      <c r="M108" s="13"/>
      <c r="N108" s="16"/>
      <c r="O108" s="16"/>
    </row>
    <row r="109" customHeight="1" spans="1:15">
      <c r="A109" s="13">
        <v>105</v>
      </c>
      <c r="B109" s="16" t="s">
        <v>1098</v>
      </c>
      <c r="C109" s="16"/>
      <c r="D109" s="13" t="s">
        <v>986</v>
      </c>
      <c r="E109" s="17">
        <v>10000</v>
      </c>
      <c r="F109" s="15"/>
      <c r="G109" s="18">
        <v>44036</v>
      </c>
      <c r="H109" s="13" t="s">
        <v>73</v>
      </c>
      <c r="I109" s="16"/>
      <c r="J109" s="16"/>
      <c r="K109" s="17"/>
      <c r="L109" s="24"/>
      <c r="M109" s="13"/>
      <c r="N109" s="16"/>
      <c r="O109" s="16"/>
    </row>
    <row r="110" customHeight="1" spans="1:15">
      <c r="A110" s="13">
        <v>106</v>
      </c>
      <c r="B110" s="16" t="s">
        <v>1099</v>
      </c>
      <c r="C110" s="16"/>
      <c r="D110" s="13" t="s">
        <v>986</v>
      </c>
      <c r="E110" s="17">
        <v>10000</v>
      </c>
      <c r="F110" s="118" t="s">
        <v>1100</v>
      </c>
      <c r="G110" s="18">
        <v>44036</v>
      </c>
      <c r="H110" s="13" t="s">
        <v>73</v>
      </c>
      <c r="I110" s="16"/>
      <c r="J110" s="16"/>
      <c r="K110" s="17"/>
      <c r="L110" s="24"/>
      <c r="M110" s="13"/>
      <c r="N110" s="16"/>
      <c r="O110" s="16"/>
    </row>
    <row r="111" customHeight="1" spans="1:15">
      <c r="A111" s="13">
        <v>107</v>
      </c>
      <c r="B111" s="16" t="s">
        <v>1101</v>
      </c>
      <c r="C111" s="16"/>
      <c r="D111" s="13" t="s">
        <v>986</v>
      </c>
      <c r="E111" s="17">
        <v>10000</v>
      </c>
      <c r="F111" s="15">
        <v>1650000053</v>
      </c>
      <c r="G111" s="18">
        <v>44036</v>
      </c>
      <c r="H111" s="13" t="s">
        <v>73</v>
      </c>
      <c r="I111" s="16"/>
      <c r="J111" s="16"/>
      <c r="K111" s="17"/>
      <c r="L111" s="24"/>
      <c r="M111" s="13"/>
      <c r="N111" s="16"/>
      <c r="O111" s="16"/>
    </row>
    <row r="112" customHeight="1" spans="1:15">
      <c r="A112" s="13">
        <v>108</v>
      </c>
      <c r="B112" s="16" t="s">
        <v>1102</v>
      </c>
      <c r="C112" s="16"/>
      <c r="D112" s="13" t="s">
        <v>986</v>
      </c>
      <c r="E112" s="17">
        <v>22720</v>
      </c>
      <c r="F112" s="118" t="s">
        <v>1103</v>
      </c>
      <c r="G112" s="18">
        <v>44036</v>
      </c>
      <c r="H112" s="13" t="s">
        <v>73</v>
      </c>
      <c r="I112" s="16"/>
      <c r="J112" s="16"/>
      <c r="K112" s="17"/>
      <c r="L112" s="24"/>
      <c r="M112" s="13"/>
      <c r="N112" s="16"/>
      <c r="O112" s="16"/>
    </row>
    <row r="113" customHeight="1" spans="1:15">
      <c r="A113" s="13">
        <v>109</v>
      </c>
      <c r="B113" s="16" t="s">
        <v>1104</v>
      </c>
      <c r="C113" s="16"/>
      <c r="D113" s="13" t="s">
        <v>986</v>
      </c>
      <c r="E113" s="17">
        <v>10000</v>
      </c>
      <c r="F113" s="15">
        <v>1650000055</v>
      </c>
      <c r="G113" s="18">
        <v>44036</v>
      </c>
      <c r="H113" s="13" t="s">
        <v>73</v>
      </c>
      <c r="I113" s="16"/>
      <c r="J113" s="16"/>
      <c r="K113" s="17"/>
      <c r="L113" s="24"/>
      <c r="M113" s="13"/>
      <c r="N113" s="16"/>
      <c r="O113" s="16"/>
    </row>
    <row r="114" customHeight="1" spans="1:15">
      <c r="A114" s="13">
        <v>110</v>
      </c>
      <c r="B114" s="16" t="s">
        <v>1105</v>
      </c>
      <c r="C114" s="16"/>
      <c r="D114" s="13" t="s">
        <v>986</v>
      </c>
      <c r="E114" s="17">
        <v>10000</v>
      </c>
      <c r="F114" s="15">
        <v>1650000047</v>
      </c>
      <c r="G114" s="18">
        <v>44036</v>
      </c>
      <c r="H114" s="13" t="s">
        <v>73</v>
      </c>
      <c r="I114" s="16"/>
      <c r="J114" s="16"/>
      <c r="K114" s="17"/>
      <c r="L114" s="24"/>
      <c r="M114" s="13"/>
      <c r="N114" s="16"/>
      <c r="O114" s="16"/>
    </row>
    <row r="115" customHeight="1" spans="1:15">
      <c r="A115" s="13">
        <v>111</v>
      </c>
      <c r="B115" s="16" t="s">
        <v>1106</v>
      </c>
      <c r="C115" s="16"/>
      <c r="D115" s="13" t="s">
        <v>986</v>
      </c>
      <c r="E115" s="17">
        <v>10000</v>
      </c>
      <c r="F115" s="118" t="s">
        <v>1107</v>
      </c>
      <c r="G115" s="18">
        <v>44036</v>
      </c>
      <c r="H115" s="13" t="s">
        <v>73</v>
      </c>
      <c r="I115" s="16"/>
      <c r="J115" s="16"/>
      <c r="K115" s="17"/>
      <c r="L115" s="24"/>
      <c r="M115" s="13"/>
      <c r="N115" s="16"/>
      <c r="O115" s="16"/>
    </row>
    <row r="116" customHeight="1" spans="1:15">
      <c r="A116" s="13">
        <v>112</v>
      </c>
      <c r="B116" s="16" t="s">
        <v>880</v>
      </c>
      <c r="C116" s="16"/>
      <c r="D116" s="13" t="s">
        <v>986</v>
      </c>
      <c r="E116" s="17">
        <v>100000</v>
      </c>
      <c r="F116" s="15"/>
      <c r="G116" s="18">
        <v>44036</v>
      </c>
      <c r="H116" s="13" t="s">
        <v>73</v>
      </c>
      <c r="I116" s="16"/>
      <c r="J116" s="16"/>
      <c r="K116" s="17"/>
      <c r="L116" s="24"/>
      <c r="M116" s="13"/>
      <c r="N116" s="16"/>
      <c r="O116" s="16"/>
    </row>
    <row r="117" customHeight="1" spans="1:15">
      <c r="A117" s="13">
        <v>113</v>
      </c>
      <c r="B117" s="16" t="s">
        <v>782</v>
      </c>
      <c r="C117" s="16"/>
      <c r="D117" s="13" t="s">
        <v>986</v>
      </c>
      <c r="E117" s="17">
        <v>50000</v>
      </c>
      <c r="F117" s="118" t="s">
        <v>1108</v>
      </c>
      <c r="G117" s="18">
        <v>44036</v>
      </c>
      <c r="H117" s="13" t="s">
        <v>73</v>
      </c>
      <c r="I117" s="16"/>
      <c r="J117" s="16"/>
      <c r="K117" s="17"/>
      <c r="L117" s="24"/>
      <c r="M117" s="13"/>
      <c r="N117" s="16"/>
      <c r="O117" s="16"/>
    </row>
    <row r="118" customHeight="1" spans="1:15">
      <c r="A118" s="13">
        <v>114</v>
      </c>
      <c r="B118" s="16" t="s">
        <v>323</v>
      </c>
      <c r="C118" s="16"/>
      <c r="D118" s="13" t="s">
        <v>986</v>
      </c>
      <c r="E118" s="17">
        <v>50000</v>
      </c>
      <c r="F118" s="118" t="s">
        <v>1109</v>
      </c>
      <c r="G118" s="18">
        <v>44036</v>
      </c>
      <c r="H118" s="13" t="s">
        <v>73</v>
      </c>
      <c r="I118" s="16"/>
      <c r="J118" s="16"/>
      <c r="K118" s="17"/>
      <c r="L118" s="24"/>
      <c r="M118" s="13"/>
      <c r="N118" s="16"/>
      <c r="O118" s="16"/>
    </row>
    <row r="119" customHeight="1" spans="1:15">
      <c r="A119" s="13">
        <v>115</v>
      </c>
      <c r="B119" s="16" t="s">
        <v>1110</v>
      </c>
      <c r="C119" s="16"/>
      <c r="D119" s="13" t="s">
        <v>986</v>
      </c>
      <c r="E119" s="17">
        <v>105600</v>
      </c>
      <c r="F119" s="118" t="s">
        <v>1111</v>
      </c>
      <c r="G119" s="18">
        <v>44036</v>
      </c>
      <c r="H119" s="13" t="s">
        <v>73</v>
      </c>
      <c r="I119" s="16"/>
      <c r="J119" s="16"/>
      <c r="K119" s="17"/>
      <c r="L119" s="24"/>
      <c r="M119" s="13"/>
      <c r="N119" s="16"/>
      <c r="O119" s="16"/>
    </row>
    <row r="120" customHeight="1" spans="1:15">
      <c r="A120" s="13">
        <v>116</v>
      </c>
      <c r="B120" s="16" t="s">
        <v>1112</v>
      </c>
      <c r="C120" s="16"/>
      <c r="D120" s="13" t="s">
        <v>986</v>
      </c>
      <c r="E120" s="17">
        <v>100000</v>
      </c>
      <c r="F120" s="118" t="s">
        <v>1113</v>
      </c>
      <c r="G120" s="18">
        <v>44036</v>
      </c>
      <c r="H120" s="13" t="s">
        <v>73</v>
      </c>
      <c r="I120" s="16"/>
      <c r="J120" s="16"/>
      <c r="K120" s="17"/>
      <c r="L120" s="24"/>
      <c r="M120" s="13"/>
      <c r="N120" s="16"/>
      <c r="O120" s="16"/>
    </row>
    <row r="121" customHeight="1" spans="1:15">
      <c r="A121" s="13">
        <v>117</v>
      </c>
      <c r="B121" s="16" t="s">
        <v>652</v>
      </c>
      <c r="C121" s="16"/>
      <c r="D121" s="13" t="s">
        <v>986</v>
      </c>
      <c r="E121" s="17">
        <v>100000</v>
      </c>
      <c r="F121" s="15"/>
      <c r="G121" s="18">
        <v>44034</v>
      </c>
      <c r="H121" s="13" t="s">
        <v>73</v>
      </c>
      <c r="I121" s="16"/>
      <c r="J121" s="16"/>
      <c r="K121" s="17"/>
      <c r="L121" s="24"/>
      <c r="M121" s="13"/>
      <c r="N121" s="16"/>
      <c r="O121" s="16"/>
    </row>
    <row r="122" customHeight="1" spans="1:15">
      <c r="A122" s="13">
        <v>118</v>
      </c>
      <c r="B122" s="16" t="s">
        <v>253</v>
      </c>
      <c r="C122" s="16"/>
      <c r="D122" s="13" t="s">
        <v>986</v>
      </c>
      <c r="E122" s="17">
        <v>146686.88</v>
      </c>
      <c r="F122" s="118" t="s">
        <v>1114</v>
      </c>
      <c r="G122" s="18">
        <v>44034</v>
      </c>
      <c r="H122" s="13" t="s">
        <v>73</v>
      </c>
      <c r="I122" s="16"/>
      <c r="J122" s="16"/>
      <c r="K122" s="17"/>
      <c r="L122" s="24"/>
      <c r="M122" s="13"/>
      <c r="N122" s="16"/>
      <c r="O122" s="16"/>
    </row>
    <row r="123" customHeight="1" spans="1:15">
      <c r="A123" s="13">
        <v>119</v>
      </c>
      <c r="B123" s="16" t="s">
        <v>1115</v>
      </c>
      <c r="C123" s="16"/>
      <c r="D123" s="13" t="s">
        <v>986</v>
      </c>
      <c r="E123" s="17">
        <v>100000</v>
      </c>
      <c r="F123" s="118" t="s">
        <v>1116</v>
      </c>
      <c r="G123" s="18">
        <v>44034</v>
      </c>
      <c r="H123" s="13" t="s">
        <v>73</v>
      </c>
      <c r="I123" s="16"/>
      <c r="J123" s="16"/>
      <c r="K123" s="17"/>
      <c r="L123" s="24"/>
      <c r="M123" s="13"/>
      <c r="N123" s="16"/>
      <c r="O123" s="16"/>
    </row>
    <row r="124" customHeight="1" spans="1:15">
      <c r="A124" s="13">
        <v>120</v>
      </c>
      <c r="B124" s="16" t="s">
        <v>179</v>
      </c>
      <c r="C124" s="16"/>
      <c r="D124" s="13" t="s">
        <v>986</v>
      </c>
      <c r="E124" s="17">
        <v>20000</v>
      </c>
      <c r="F124" s="118" t="s">
        <v>1117</v>
      </c>
      <c r="G124" s="18">
        <v>44034</v>
      </c>
      <c r="H124" s="13" t="s">
        <v>73</v>
      </c>
      <c r="I124" s="16"/>
      <c r="J124" s="16"/>
      <c r="K124" s="17"/>
      <c r="L124" s="24"/>
      <c r="M124" s="13"/>
      <c r="N124" s="16"/>
      <c r="O124" s="16"/>
    </row>
    <row r="125" customHeight="1" spans="1:15">
      <c r="A125" s="13">
        <v>121</v>
      </c>
      <c r="B125" s="16" t="s">
        <v>1118</v>
      </c>
      <c r="C125" s="16"/>
      <c r="D125" s="13" t="s">
        <v>986</v>
      </c>
      <c r="E125" s="17">
        <v>10000</v>
      </c>
      <c r="F125" s="118" t="s">
        <v>1119</v>
      </c>
      <c r="G125" s="18">
        <v>44034</v>
      </c>
      <c r="H125" s="13" t="s">
        <v>73</v>
      </c>
      <c r="I125" s="16"/>
      <c r="J125" s="16"/>
      <c r="K125" s="17"/>
      <c r="L125" s="24"/>
      <c r="M125" s="13"/>
      <c r="N125" s="16"/>
      <c r="O125" s="16"/>
    </row>
    <row r="126" customHeight="1" spans="1:15">
      <c r="A126" s="13">
        <v>122</v>
      </c>
      <c r="B126" s="16" t="s">
        <v>1120</v>
      </c>
      <c r="C126" s="16"/>
      <c r="D126" s="13" t="s">
        <v>986</v>
      </c>
      <c r="E126" s="17">
        <v>20000</v>
      </c>
      <c r="F126" s="118" t="s">
        <v>1121</v>
      </c>
      <c r="G126" s="18">
        <v>44050</v>
      </c>
      <c r="H126" s="13" t="s">
        <v>99</v>
      </c>
      <c r="I126" s="16"/>
      <c r="J126" s="16"/>
      <c r="K126" s="17"/>
      <c r="L126" s="24"/>
      <c r="M126" s="13"/>
      <c r="N126" s="16"/>
      <c r="O126" s="16"/>
    </row>
    <row r="127" customHeight="1" spans="1:15">
      <c r="A127" s="13">
        <v>123</v>
      </c>
      <c r="B127" s="16" t="s">
        <v>1122</v>
      </c>
      <c r="C127" s="16"/>
      <c r="D127" s="13" t="s">
        <v>986</v>
      </c>
      <c r="E127" s="17">
        <v>50000</v>
      </c>
      <c r="F127" s="118" t="s">
        <v>1123</v>
      </c>
      <c r="G127" s="18">
        <v>44050</v>
      </c>
      <c r="H127" s="13" t="s">
        <v>99</v>
      </c>
      <c r="I127" s="16"/>
      <c r="J127" s="16"/>
      <c r="K127" s="17"/>
      <c r="L127" s="24"/>
      <c r="M127" s="13"/>
      <c r="N127" s="16"/>
      <c r="O127" s="16"/>
    </row>
    <row r="128" customHeight="1" spans="1:15">
      <c r="A128" s="13">
        <v>124</v>
      </c>
      <c r="B128" s="16" t="s">
        <v>1124</v>
      </c>
      <c r="C128" s="16"/>
      <c r="D128" s="13" t="s">
        <v>986</v>
      </c>
      <c r="E128" s="17">
        <v>50000</v>
      </c>
      <c r="F128" s="118" t="s">
        <v>1125</v>
      </c>
      <c r="G128" s="18">
        <v>44050</v>
      </c>
      <c r="H128" s="13" t="s">
        <v>76</v>
      </c>
      <c r="I128" s="16"/>
      <c r="J128" s="16"/>
      <c r="K128" s="17"/>
      <c r="L128" s="24"/>
      <c r="M128" s="13"/>
      <c r="N128" s="16"/>
      <c r="O128" s="16"/>
    </row>
    <row r="129" customHeight="1" spans="1:15">
      <c r="A129" s="13">
        <v>125</v>
      </c>
      <c r="B129" s="16" t="s">
        <v>208</v>
      </c>
      <c r="C129" s="16"/>
      <c r="D129" s="13" t="s">
        <v>986</v>
      </c>
      <c r="E129" s="17">
        <v>153122.23</v>
      </c>
      <c r="F129" s="15"/>
      <c r="G129" s="18">
        <v>44062</v>
      </c>
      <c r="H129" s="13" t="s">
        <v>39</v>
      </c>
      <c r="I129" s="16"/>
      <c r="J129" s="16"/>
      <c r="K129" s="17"/>
      <c r="L129" s="24"/>
      <c r="M129" s="13"/>
      <c r="N129" s="16"/>
      <c r="O129" s="16"/>
    </row>
    <row r="130" customHeight="1" spans="1:15">
      <c r="A130" s="13">
        <v>126</v>
      </c>
      <c r="B130" s="16" t="s">
        <v>1126</v>
      </c>
      <c r="C130" s="16"/>
      <c r="D130" s="13" t="s">
        <v>986</v>
      </c>
      <c r="E130" s="17">
        <v>10000</v>
      </c>
      <c r="F130" s="118" t="s">
        <v>1127</v>
      </c>
      <c r="G130" s="18">
        <v>44062</v>
      </c>
      <c r="H130" s="13" t="s">
        <v>39</v>
      </c>
      <c r="I130" s="16"/>
      <c r="J130" s="16"/>
      <c r="K130" s="17"/>
      <c r="L130" s="24"/>
      <c r="M130" s="13"/>
      <c r="N130" s="16"/>
      <c r="O130" s="16"/>
    </row>
    <row r="131" customHeight="1" spans="1:15">
      <c r="A131" s="13">
        <v>127</v>
      </c>
      <c r="B131" s="16" t="s">
        <v>1128</v>
      </c>
      <c r="C131" s="16"/>
      <c r="D131" s="13" t="s">
        <v>986</v>
      </c>
      <c r="E131" s="17">
        <v>1000000</v>
      </c>
      <c r="F131" s="118" t="s">
        <v>1129</v>
      </c>
      <c r="G131" s="18">
        <v>44060</v>
      </c>
      <c r="H131" s="13" t="s">
        <v>264</v>
      </c>
      <c r="I131" s="16"/>
      <c r="J131" s="16"/>
      <c r="K131" s="17"/>
      <c r="L131" s="24"/>
      <c r="M131" s="13"/>
      <c r="N131" s="16"/>
      <c r="O131" s="16"/>
    </row>
    <row r="132" customHeight="1" spans="1:15">
      <c r="A132" s="13">
        <v>128</v>
      </c>
      <c r="B132" s="16" t="s">
        <v>1130</v>
      </c>
      <c r="C132" s="16"/>
      <c r="D132" s="13" t="s">
        <v>986</v>
      </c>
      <c r="E132" s="17">
        <v>10000</v>
      </c>
      <c r="F132" s="118" t="s">
        <v>1131</v>
      </c>
      <c r="G132" s="18">
        <v>44060</v>
      </c>
      <c r="H132" s="13" t="s">
        <v>264</v>
      </c>
      <c r="I132" s="16"/>
      <c r="J132" s="16"/>
      <c r="K132" s="17"/>
      <c r="L132" s="24"/>
      <c r="M132" s="13"/>
      <c r="N132" s="16"/>
      <c r="O132" s="16"/>
    </row>
    <row r="133" customHeight="1" spans="1:15">
      <c r="A133" s="13">
        <v>129</v>
      </c>
      <c r="B133" s="16" t="s">
        <v>1132</v>
      </c>
      <c r="C133" s="16"/>
      <c r="D133" s="13" t="s">
        <v>986</v>
      </c>
      <c r="E133" s="17">
        <v>100000</v>
      </c>
      <c r="F133" s="118" t="s">
        <v>1133</v>
      </c>
      <c r="G133" s="18">
        <v>44088</v>
      </c>
      <c r="H133" s="13" t="s">
        <v>224</v>
      </c>
      <c r="I133" s="16"/>
      <c r="J133" s="16"/>
      <c r="K133" s="17"/>
      <c r="L133" s="24"/>
      <c r="M133" s="13"/>
      <c r="N133" s="16"/>
      <c r="O133" s="16"/>
    </row>
    <row r="134" customHeight="1" spans="1:15">
      <c r="A134" s="13">
        <v>130</v>
      </c>
      <c r="B134" s="16" t="s">
        <v>191</v>
      </c>
      <c r="C134" s="16"/>
      <c r="D134" s="13" t="s">
        <v>986</v>
      </c>
      <c r="E134" s="17">
        <v>97000</v>
      </c>
      <c r="F134" s="118" t="s">
        <v>1134</v>
      </c>
      <c r="G134" s="18">
        <v>44089</v>
      </c>
      <c r="H134" s="13" t="s">
        <v>224</v>
      </c>
      <c r="I134" s="16"/>
      <c r="J134" s="16"/>
      <c r="K134" s="17"/>
      <c r="L134" s="24"/>
      <c r="M134" s="13"/>
      <c r="N134" s="16"/>
      <c r="O134" s="16"/>
    </row>
    <row r="135" customHeight="1" spans="1:15">
      <c r="A135" s="13">
        <v>131</v>
      </c>
      <c r="B135" s="16" t="s">
        <v>656</v>
      </c>
      <c r="C135" s="16"/>
      <c r="D135" s="13" t="s">
        <v>986</v>
      </c>
      <c r="E135" s="17">
        <v>50000</v>
      </c>
      <c r="F135" s="15"/>
      <c r="G135" s="18">
        <v>44101</v>
      </c>
      <c r="H135" s="13" t="s">
        <v>59</v>
      </c>
      <c r="I135" s="16"/>
      <c r="J135" s="16"/>
      <c r="K135" s="17"/>
      <c r="L135" s="24"/>
      <c r="M135" s="13"/>
      <c r="N135" s="16"/>
      <c r="O135" s="16"/>
    </row>
    <row r="136" customHeight="1" spans="1:15">
      <c r="A136" s="13">
        <v>132</v>
      </c>
      <c r="B136" s="16" t="s">
        <v>1135</v>
      </c>
      <c r="C136" s="16"/>
      <c r="D136" s="13" t="s">
        <v>986</v>
      </c>
      <c r="E136" s="17">
        <v>20000</v>
      </c>
      <c r="F136" s="118" t="s">
        <v>1136</v>
      </c>
      <c r="G136" s="18"/>
      <c r="H136" s="13"/>
      <c r="I136" s="16"/>
      <c r="J136" s="16"/>
      <c r="K136" s="17"/>
      <c r="L136" s="24"/>
      <c r="M136" s="13"/>
      <c r="N136" s="16"/>
      <c r="O136" s="16"/>
    </row>
    <row r="137" customHeight="1" spans="1:15">
      <c r="A137" s="13">
        <v>133</v>
      </c>
      <c r="B137" s="16" t="s">
        <v>655</v>
      </c>
      <c r="C137" s="16"/>
      <c r="D137" s="13" t="s">
        <v>986</v>
      </c>
      <c r="E137" s="17">
        <v>100000</v>
      </c>
      <c r="F137" s="15"/>
      <c r="G137" s="18">
        <v>44101</v>
      </c>
      <c r="H137" s="13" t="s">
        <v>59</v>
      </c>
      <c r="I137" s="16"/>
      <c r="J137" s="16"/>
      <c r="K137" s="16"/>
      <c r="L137" s="24"/>
      <c r="M137" s="13"/>
      <c r="N137" s="16"/>
      <c r="O137" s="16"/>
    </row>
    <row r="138" customHeight="1" spans="1:15">
      <c r="A138" s="13">
        <v>134</v>
      </c>
      <c r="B138" s="16" t="s">
        <v>1137</v>
      </c>
      <c r="C138" s="16"/>
      <c r="D138" s="13" t="s">
        <v>986</v>
      </c>
      <c r="E138" s="17">
        <v>150000</v>
      </c>
      <c r="F138" s="118" t="s">
        <v>1138</v>
      </c>
      <c r="G138" s="18">
        <v>44124</v>
      </c>
      <c r="H138" s="13" t="s">
        <v>39</v>
      </c>
      <c r="I138" s="16"/>
      <c r="J138" s="16"/>
      <c r="K138" s="16"/>
      <c r="L138" s="24"/>
      <c r="M138" s="13"/>
      <c r="N138" s="16"/>
      <c r="O138" s="16"/>
    </row>
    <row r="139" customHeight="1" spans="1:15">
      <c r="A139" s="13">
        <v>135</v>
      </c>
      <c r="B139" s="16" t="s">
        <v>1139</v>
      </c>
      <c r="C139" s="16"/>
      <c r="D139" s="13" t="s">
        <v>986</v>
      </c>
      <c r="E139" s="17">
        <v>500000</v>
      </c>
      <c r="F139" s="118" t="s">
        <v>1140</v>
      </c>
      <c r="G139" s="18">
        <v>44195</v>
      </c>
      <c r="H139" s="13" t="s">
        <v>76</v>
      </c>
      <c r="I139" s="16"/>
      <c r="J139" s="16"/>
      <c r="K139" s="16"/>
      <c r="L139" s="24"/>
      <c r="M139" s="13"/>
      <c r="N139" s="16"/>
      <c r="O139" s="16"/>
    </row>
    <row r="140" customHeight="1" spans="1:15">
      <c r="A140" s="13">
        <v>136</v>
      </c>
      <c r="B140" s="16" t="s">
        <v>982</v>
      </c>
      <c r="C140" s="16"/>
      <c r="D140" s="13" t="s">
        <v>986</v>
      </c>
      <c r="E140" s="17">
        <v>2402881.58</v>
      </c>
      <c r="F140" s="15"/>
      <c r="G140" s="18"/>
      <c r="H140" s="13"/>
      <c r="I140" s="16"/>
      <c r="J140" s="16"/>
      <c r="K140" s="16"/>
      <c r="L140" s="24"/>
      <c r="M140" s="13"/>
      <c r="N140" s="16"/>
      <c r="O140" s="16"/>
    </row>
    <row r="141" customHeight="1" spans="1:15">
      <c r="A141" s="13">
        <v>137</v>
      </c>
      <c r="B141" s="16" t="s">
        <v>1141</v>
      </c>
      <c r="C141" s="16"/>
      <c r="D141" s="13" t="s">
        <v>986</v>
      </c>
      <c r="E141" s="17">
        <v>132000</v>
      </c>
      <c r="F141" s="15"/>
      <c r="G141" s="18">
        <v>44082</v>
      </c>
      <c r="H141" s="13" t="s">
        <v>19</v>
      </c>
      <c r="I141" s="16"/>
      <c r="J141" s="16"/>
      <c r="K141" s="16"/>
      <c r="L141" s="24"/>
      <c r="M141" s="13"/>
      <c r="N141" s="16"/>
      <c r="O141" s="16"/>
    </row>
    <row r="142" s="5" customFormat="1" customHeight="1" spans="1:15">
      <c r="A142" s="20"/>
      <c r="B142" s="20" t="s">
        <v>1142</v>
      </c>
      <c r="C142" s="20" t="s">
        <v>985</v>
      </c>
      <c r="D142" s="20"/>
      <c r="E142" s="21">
        <f>SUM(E62:E141)</f>
        <v>10792817.29</v>
      </c>
      <c r="F142" s="22"/>
      <c r="G142" s="23"/>
      <c r="H142" s="20"/>
      <c r="I142" s="26"/>
      <c r="J142" s="26"/>
      <c r="K142" s="21">
        <f>SUM(K62:K141)</f>
        <v>7147858.7</v>
      </c>
      <c r="L142" s="27"/>
      <c r="M142" s="20"/>
      <c r="N142" s="21">
        <f>E142-K142</f>
        <v>3644958.59</v>
      </c>
      <c r="O142" s="26"/>
    </row>
    <row r="143" customHeight="1" spans="1:15">
      <c r="A143" s="13">
        <v>138</v>
      </c>
      <c r="B143" s="16" t="s">
        <v>1143</v>
      </c>
      <c r="C143" s="16" t="s">
        <v>990</v>
      </c>
      <c r="D143" s="13" t="s">
        <v>1144</v>
      </c>
      <c r="E143" s="17">
        <v>100000</v>
      </c>
      <c r="F143" s="15">
        <v>1650000040</v>
      </c>
      <c r="G143" s="14" t="s">
        <v>1145</v>
      </c>
      <c r="H143" s="13" t="s">
        <v>113</v>
      </c>
      <c r="I143" s="16" t="s">
        <v>1146</v>
      </c>
      <c r="J143" s="16" t="s">
        <v>1147</v>
      </c>
      <c r="K143" s="17">
        <v>3120</v>
      </c>
      <c r="L143" s="24" t="s">
        <v>1148</v>
      </c>
      <c r="M143" s="13" t="s">
        <v>59</v>
      </c>
      <c r="N143" s="16"/>
      <c r="O143" s="16" t="s">
        <v>879</v>
      </c>
    </row>
    <row r="144" customHeight="1" spans="1:15">
      <c r="A144" s="13">
        <v>139</v>
      </c>
      <c r="B144" s="16" t="s">
        <v>191</v>
      </c>
      <c r="C144" s="16"/>
      <c r="D144" s="13" t="s">
        <v>1144</v>
      </c>
      <c r="E144" s="17">
        <v>61000</v>
      </c>
      <c r="F144" s="15" t="s">
        <v>1149</v>
      </c>
      <c r="G144" s="14" t="s">
        <v>1150</v>
      </c>
      <c r="H144" s="13" t="s">
        <v>99</v>
      </c>
      <c r="I144" s="16" t="s">
        <v>1151</v>
      </c>
      <c r="J144" s="16" t="s">
        <v>1144</v>
      </c>
      <c r="K144" s="17">
        <v>13320</v>
      </c>
      <c r="L144" s="24">
        <v>44225</v>
      </c>
      <c r="M144" s="13" t="s">
        <v>113</v>
      </c>
      <c r="N144" s="16"/>
      <c r="O144" s="16"/>
    </row>
    <row r="145" customHeight="1" spans="1:15">
      <c r="A145" s="13">
        <v>140</v>
      </c>
      <c r="B145" s="16" t="s">
        <v>191</v>
      </c>
      <c r="C145" s="16"/>
      <c r="D145" s="13" t="s">
        <v>1144</v>
      </c>
      <c r="E145" s="17">
        <v>107000</v>
      </c>
      <c r="F145" s="15" t="s">
        <v>1152</v>
      </c>
      <c r="G145" s="14" t="s">
        <v>1153</v>
      </c>
      <c r="H145" s="13" t="s">
        <v>39</v>
      </c>
      <c r="I145" s="16" t="s">
        <v>1154</v>
      </c>
      <c r="J145" s="16" t="s">
        <v>1144</v>
      </c>
      <c r="K145" s="17">
        <v>7560</v>
      </c>
      <c r="L145" s="24">
        <v>44225</v>
      </c>
      <c r="M145" s="13" t="s">
        <v>113</v>
      </c>
      <c r="N145" s="16"/>
      <c r="O145" s="16"/>
    </row>
    <row r="146" customHeight="1" spans="1:15">
      <c r="A146" s="13">
        <v>141</v>
      </c>
      <c r="B146" s="16" t="s">
        <v>782</v>
      </c>
      <c r="C146" s="16" t="s">
        <v>990</v>
      </c>
      <c r="D146" s="13" t="s">
        <v>1144</v>
      </c>
      <c r="E146" s="17">
        <v>100000</v>
      </c>
      <c r="F146" s="15">
        <v>1650000012</v>
      </c>
      <c r="G146" s="14" t="s">
        <v>1155</v>
      </c>
      <c r="H146" s="13" t="s">
        <v>99</v>
      </c>
      <c r="I146" s="16" t="s">
        <v>1156</v>
      </c>
      <c r="J146" s="16" t="s">
        <v>1144</v>
      </c>
      <c r="K146" s="17">
        <v>17280</v>
      </c>
      <c r="L146" s="24">
        <v>44225</v>
      </c>
      <c r="M146" s="13" t="s">
        <v>113</v>
      </c>
      <c r="N146" s="16"/>
      <c r="O146" s="16"/>
    </row>
    <row r="147" customHeight="1" spans="1:15">
      <c r="A147" s="13">
        <v>142</v>
      </c>
      <c r="B147" s="16" t="s">
        <v>1157</v>
      </c>
      <c r="C147" s="16" t="s">
        <v>990</v>
      </c>
      <c r="D147" s="13" t="s">
        <v>1144</v>
      </c>
      <c r="E147" s="17">
        <v>10000</v>
      </c>
      <c r="F147" s="15">
        <v>1650000011</v>
      </c>
      <c r="G147" s="14" t="s">
        <v>1158</v>
      </c>
      <c r="H147" s="13" t="s">
        <v>99</v>
      </c>
      <c r="I147" s="16" t="s">
        <v>1159</v>
      </c>
      <c r="J147" s="16" t="s">
        <v>1144</v>
      </c>
      <c r="K147" s="17">
        <v>23760</v>
      </c>
      <c r="L147" s="24">
        <v>44225</v>
      </c>
      <c r="M147" s="13" t="s">
        <v>113</v>
      </c>
      <c r="N147" s="16"/>
      <c r="O147" s="16"/>
    </row>
    <row r="148" customHeight="1" spans="1:15">
      <c r="A148" s="13">
        <v>143</v>
      </c>
      <c r="B148" s="16" t="s">
        <v>191</v>
      </c>
      <c r="C148" s="16" t="s">
        <v>990</v>
      </c>
      <c r="D148" s="13" t="s">
        <v>1144</v>
      </c>
      <c r="E148" s="17">
        <v>10000</v>
      </c>
      <c r="F148" s="15">
        <v>1650000027</v>
      </c>
      <c r="G148" s="14" t="s">
        <v>1160</v>
      </c>
      <c r="H148" s="13" t="s">
        <v>99</v>
      </c>
      <c r="I148" s="16" t="s">
        <v>1161</v>
      </c>
      <c r="J148" s="16" t="s">
        <v>1144</v>
      </c>
      <c r="K148" s="17">
        <v>14400</v>
      </c>
      <c r="L148" s="24">
        <v>44225</v>
      </c>
      <c r="M148" s="13" t="s">
        <v>113</v>
      </c>
      <c r="N148" s="16"/>
      <c r="O148" s="16"/>
    </row>
    <row r="149" customHeight="1" spans="1:15">
      <c r="A149" s="13">
        <v>144</v>
      </c>
      <c r="B149" s="16" t="s">
        <v>1162</v>
      </c>
      <c r="C149" s="16" t="s">
        <v>990</v>
      </c>
      <c r="D149" s="13" t="s">
        <v>1144</v>
      </c>
      <c r="E149" s="17">
        <v>5000</v>
      </c>
      <c r="F149" s="15"/>
      <c r="G149" s="14" t="s">
        <v>1163</v>
      </c>
      <c r="H149" s="13" t="s">
        <v>99</v>
      </c>
      <c r="I149" s="16" t="s">
        <v>1164</v>
      </c>
      <c r="J149" s="16" t="s">
        <v>1144</v>
      </c>
      <c r="K149" s="17">
        <v>175920</v>
      </c>
      <c r="L149" s="24">
        <v>44225</v>
      </c>
      <c r="M149" s="13" t="s">
        <v>113</v>
      </c>
      <c r="N149" s="16"/>
      <c r="O149" s="16"/>
    </row>
    <row r="150" customHeight="1" spans="1:15">
      <c r="A150" s="13">
        <v>145</v>
      </c>
      <c r="B150" s="16" t="s">
        <v>191</v>
      </c>
      <c r="C150" s="16" t="s">
        <v>990</v>
      </c>
      <c r="D150" s="13" t="s">
        <v>1144</v>
      </c>
      <c r="E150" s="17">
        <v>200000</v>
      </c>
      <c r="F150" s="15">
        <v>1650000029</v>
      </c>
      <c r="G150" s="14" t="s">
        <v>1165</v>
      </c>
      <c r="H150" s="13" t="s">
        <v>99</v>
      </c>
      <c r="I150" s="16" t="s">
        <v>1166</v>
      </c>
      <c r="J150" s="16" t="s">
        <v>1144</v>
      </c>
      <c r="K150" s="17">
        <v>10800</v>
      </c>
      <c r="L150" s="24">
        <v>44225</v>
      </c>
      <c r="M150" s="13" t="s">
        <v>113</v>
      </c>
      <c r="N150" s="16"/>
      <c r="O150" s="16"/>
    </row>
    <row r="151" customHeight="1" spans="1:15">
      <c r="A151" s="13">
        <v>146</v>
      </c>
      <c r="B151" s="16" t="s">
        <v>688</v>
      </c>
      <c r="C151" s="16" t="s">
        <v>990</v>
      </c>
      <c r="D151" s="13" t="s">
        <v>1144</v>
      </c>
      <c r="E151" s="17">
        <v>3000</v>
      </c>
      <c r="F151" s="15">
        <v>1650000028</v>
      </c>
      <c r="G151" s="14" t="s">
        <v>1167</v>
      </c>
      <c r="H151" s="13" t="s">
        <v>76</v>
      </c>
      <c r="I151" s="16" t="s">
        <v>1168</v>
      </c>
      <c r="J151" s="16" t="s">
        <v>1144</v>
      </c>
      <c r="K151" s="17">
        <v>16920</v>
      </c>
      <c r="L151" s="24">
        <v>44225</v>
      </c>
      <c r="M151" s="13" t="s">
        <v>113</v>
      </c>
      <c r="N151" s="16"/>
      <c r="O151" s="16"/>
    </row>
    <row r="152" customHeight="1" spans="1:15">
      <c r="A152" s="13">
        <v>147</v>
      </c>
      <c r="B152" s="16" t="s">
        <v>817</v>
      </c>
      <c r="C152" s="16"/>
      <c r="D152" s="13" t="s">
        <v>1144</v>
      </c>
      <c r="E152" s="17">
        <v>66653</v>
      </c>
      <c r="F152" s="15">
        <v>1650000042</v>
      </c>
      <c r="G152" s="14" t="s">
        <v>1165</v>
      </c>
      <c r="H152" s="13" t="s">
        <v>76</v>
      </c>
      <c r="I152" s="16" t="s">
        <v>1169</v>
      </c>
      <c r="J152" s="16" t="s">
        <v>1144</v>
      </c>
      <c r="K152" s="17">
        <v>20040</v>
      </c>
      <c r="L152" s="24">
        <v>44225</v>
      </c>
      <c r="M152" s="13" t="s">
        <v>113</v>
      </c>
      <c r="N152" s="16"/>
      <c r="O152" s="16"/>
    </row>
    <row r="153" customHeight="1" spans="1:15">
      <c r="A153" s="13">
        <v>148</v>
      </c>
      <c r="B153" s="16" t="s">
        <v>191</v>
      </c>
      <c r="C153" s="16"/>
      <c r="D153" s="13" t="s">
        <v>1144</v>
      </c>
      <c r="E153" s="17">
        <v>191000</v>
      </c>
      <c r="F153" s="15">
        <v>1650000033</v>
      </c>
      <c r="G153" s="14" t="s">
        <v>1170</v>
      </c>
      <c r="H153" s="13" t="s">
        <v>76</v>
      </c>
      <c r="I153" s="16" t="s">
        <v>1171</v>
      </c>
      <c r="J153" s="16" t="s">
        <v>1144</v>
      </c>
      <c r="K153" s="17">
        <v>60000</v>
      </c>
      <c r="L153" s="24">
        <v>44225</v>
      </c>
      <c r="M153" s="13" t="s">
        <v>113</v>
      </c>
      <c r="N153" s="16"/>
      <c r="O153" s="16"/>
    </row>
    <row r="154" customHeight="1" spans="1:15">
      <c r="A154" s="13">
        <v>149</v>
      </c>
      <c r="B154" s="16" t="s">
        <v>1094</v>
      </c>
      <c r="C154" s="16"/>
      <c r="D154" s="13" t="s">
        <v>1144</v>
      </c>
      <c r="E154" s="17">
        <v>15000</v>
      </c>
      <c r="F154" s="15">
        <v>1650000031</v>
      </c>
      <c r="G154" s="14" t="s">
        <v>1172</v>
      </c>
      <c r="H154" s="13" t="s">
        <v>76</v>
      </c>
      <c r="I154" s="16" t="s">
        <v>1173</v>
      </c>
      <c r="J154" s="16" t="s">
        <v>1144</v>
      </c>
      <c r="K154" s="17">
        <v>100000</v>
      </c>
      <c r="L154" s="24">
        <v>44225</v>
      </c>
      <c r="M154" s="13" t="s">
        <v>113</v>
      </c>
      <c r="N154" s="16"/>
      <c r="O154" s="16"/>
    </row>
    <row r="155" customHeight="1" spans="1:15">
      <c r="A155" s="13">
        <v>150</v>
      </c>
      <c r="B155" s="16" t="s">
        <v>1013</v>
      </c>
      <c r="C155" s="16" t="s">
        <v>990</v>
      </c>
      <c r="D155" s="13" t="s">
        <v>1144</v>
      </c>
      <c r="E155" s="17">
        <v>15000</v>
      </c>
      <c r="F155" s="15">
        <v>1650000032</v>
      </c>
      <c r="G155" s="14" t="s">
        <v>1172</v>
      </c>
      <c r="H155" s="13" t="s">
        <v>76</v>
      </c>
      <c r="I155" s="16" t="s">
        <v>1174</v>
      </c>
      <c r="J155" s="16" t="s">
        <v>1144</v>
      </c>
      <c r="K155" s="17">
        <v>61000</v>
      </c>
      <c r="L155" s="24">
        <v>44228</v>
      </c>
      <c r="M155" s="13" t="s">
        <v>99</v>
      </c>
      <c r="N155" s="16"/>
      <c r="O155" s="16"/>
    </row>
    <row r="156" customHeight="1" spans="1:15">
      <c r="A156" s="13">
        <v>151</v>
      </c>
      <c r="B156" s="16" t="s">
        <v>191</v>
      </c>
      <c r="C156" s="16" t="s">
        <v>990</v>
      </c>
      <c r="D156" s="13" t="s">
        <v>1144</v>
      </c>
      <c r="E156" s="17">
        <v>100000</v>
      </c>
      <c r="F156" s="15">
        <v>1650000039</v>
      </c>
      <c r="G156" s="14" t="s">
        <v>1175</v>
      </c>
      <c r="H156" s="13" t="s">
        <v>39</v>
      </c>
      <c r="I156" s="16" t="s">
        <v>1176</v>
      </c>
      <c r="J156" s="16" t="s">
        <v>1144</v>
      </c>
      <c r="K156" s="17">
        <v>23050</v>
      </c>
      <c r="L156" s="24">
        <v>44230</v>
      </c>
      <c r="M156" s="13" t="s">
        <v>76</v>
      </c>
      <c r="N156" s="16"/>
      <c r="O156" s="16"/>
    </row>
    <row r="157" customHeight="1" spans="1:15">
      <c r="A157" s="13">
        <v>152</v>
      </c>
      <c r="B157" s="16" t="s">
        <v>191</v>
      </c>
      <c r="C157" s="16" t="s">
        <v>990</v>
      </c>
      <c r="D157" s="13" t="s">
        <v>1144</v>
      </c>
      <c r="E157" s="17">
        <v>131000</v>
      </c>
      <c r="F157" s="15">
        <v>1650000061</v>
      </c>
      <c r="G157" s="14" t="s">
        <v>1177</v>
      </c>
      <c r="H157" s="13" t="s">
        <v>76</v>
      </c>
      <c r="I157" s="16" t="s">
        <v>988</v>
      </c>
      <c r="J157" s="16" t="s">
        <v>1144</v>
      </c>
      <c r="K157" s="17">
        <v>10000</v>
      </c>
      <c r="L157" s="24">
        <v>44230</v>
      </c>
      <c r="M157" s="13" t="s">
        <v>76</v>
      </c>
      <c r="N157" s="16"/>
      <c r="O157" s="16"/>
    </row>
    <row r="158" customHeight="1" spans="1:15">
      <c r="A158" s="13">
        <v>153</v>
      </c>
      <c r="B158" s="16" t="s">
        <v>191</v>
      </c>
      <c r="C158" s="16"/>
      <c r="D158" s="13" t="s">
        <v>1144</v>
      </c>
      <c r="E158" s="17">
        <v>100000</v>
      </c>
      <c r="F158" s="15">
        <v>1650000062</v>
      </c>
      <c r="G158" s="14" t="s">
        <v>1178</v>
      </c>
      <c r="H158" s="13" t="s">
        <v>76</v>
      </c>
      <c r="I158" s="16" t="s">
        <v>1179</v>
      </c>
      <c r="J158" s="16" t="s">
        <v>1144</v>
      </c>
      <c r="K158" s="17">
        <v>10000</v>
      </c>
      <c r="L158" s="24">
        <v>44230</v>
      </c>
      <c r="M158" s="13" t="s">
        <v>76</v>
      </c>
      <c r="N158" s="16"/>
      <c r="O158" s="16"/>
    </row>
    <row r="159" customHeight="1" spans="1:15">
      <c r="A159" s="13">
        <v>154</v>
      </c>
      <c r="B159" s="16" t="s">
        <v>1180</v>
      </c>
      <c r="C159" s="16"/>
      <c r="D159" s="13" t="s">
        <v>1144</v>
      </c>
      <c r="E159" s="17">
        <v>647</v>
      </c>
      <c r="F159" s="15"/>
      <c r="G159" s="14" t="s">
        <v>1181</v>
      </c>
      <c r="H159" s="13" t="s">
        <v>76</v>
      </c>
      <c r="I159" s="16" t="s">
        <v>1182</v>
      </c>
      <c r="J159" s="16" t="s">
        <v>1144</v>
      </c>
      <c r="K159" s="17">
        <v>107000</v>
      </c>
      <c r="L159" s="24">
        <v>44256</v>
      </c>
      <c r="M159" s="13" t="s">
        <v>99</v>
      </c>
      <c r="N159" s="16"/>
      <c r="O159" s="16"/>
    </row>
    <row r="160" customHeight="1" spans="1:15">
      <c r="A160" s="13">
        <v>155</v>
      </c>
      <c r="B160" s="16" t="s">
        <v>1183</v>
      </c>
      <c r="C160" s="16" t="s">
        <v>990</v>
      </c>
      <c r="D160" s="13" t="s">
        <v>1144</v>
      </c>
      <c r="E160" s="17">
        <v>60000</v>
      </c>
      <c r="F160" s="15">
        <v>1650000063</v>
      </c>
      <c r="G160" s="14" t="s">
        <v>1184</v>
      </c>
      <c r="H160" s="13" t="s">
        <v>59</v>
      </c>
      <c r="I160" s="16" t="s">
        <v>1185</v>
      </c>
      <c r="J160" s="16" t="s">
        <v>1144</v>
      </c>
      <c r="K160" s="17">
        <v>100000</v>
      </c>
      <c r="L160" s="24">
        <v>44347</v>
      </c>
      <c r="M160" s="13" t="s">
        <v>99</v>
      </c>
      <c r="N160" s="16"/>
      <c r="O160" s="16"/>
    </row>
    <row r="161" customHeight="1" spans="1:15">
      <c r="A161" s="13">
        <v>156</v>
      </c>
      <c r="B161" s="16" t="s">
        <v>191</v>
      </c>
      <c r="C161" s="16" t="s">
        <v>990</v>
      </c>
      <c r="D161" s="13" t="s">
        <v>1144</v>
      </c>
      <c r="E161" s="17">
        <v>191000</v>
      </c>
      <c r="F161" s="15">
        <v>1650000064</v>
      </c>
      <c r="G161" s="14" t="s">
        <v>1186</v>
      </c>
      <c r="H161" s="13" t="s">
        <v>99</v>
      </c>
      <c r="I161" s="16" t="s">
        <v>1187</v>
      </c>
      <c r="J161" s="16" t="s">
        <v>1144</v>
      </c>
      <c r="K161" s="17">
        <v>63500</v>
      </c>
      <c r="L161" s="24">
        <v>44368</v>
      </c>
      <c r="M161" s="13" t="s">
        <v>76</v>
      </c>
      <c r="N161" s="16"/>
      <c r="O161" s="16"/>
    </row>
    <row r="162" customHeight="1" spans="1:15">
      <c r="A162" s="13">
        <v>157</v>
      </c>
      <c r="B162" s="16" t="s">
        <v>777</v>
      </c>
      <c r="C162" s="16" t="s">
        <v>990</v>
      </c>
      <c r="D162" s="13" t="s">
        <v>1144</v>
      </c>
      <c r="E162" s="17">
        <v>16739</v>
      </c>
      <c r="F162" s="15">
        <v>1650000068</v>
      </c>
      <c r="G162" s="14" t="s">
        <v>1188</v>
      </c>
      <c r="H162" s="13" t="s">
        <v>113</v>
      </c>
      <c r="I162" s="16" t="s">
        <v>1189</v>
      </c>
      <c r="J162" s="16" t="s">
        <v>1144</v>
      </c>
      <c r="K162" s="17">
        <v>300000</v>
      </c>
      <c r="L162" s="24">
        <v>44405</v>
      </c>
      <c r="M162" s="13" t="s">
        <v>99</v>
      </c>
      <c r="N162" s="16"/>
      <c r="O162" s="16"/>
    </row>
    <row r="163" customHeight="1" spans="1:15">
      <c r="A163" s="13">
        <v>158</v>
      </c>
      <c r="B163" s="16" t="s">
        <v>777</v>
      </c>
      <c r="C163" s="16" t="s">
        <v>990</v>
      </c>
      <c r="D163" s="13" t="s">
        <v>1144</v>
      </c>
      <c r="E163" s="17">
        <v>238342</v>
      </c>
      <c r="F163" s="15">
        <v>1650000069</v>
      </c>
      <c r="G163" s="14" t="s">
        <v>1190</v>
      </c>
      <c r="H163" s="13" t="s">
        <v>113</v>
      </c>
      <c r="I163" s="16" t="s">
        <v>1179</v>
      </c>
      <c r="J163" s="16" t="s">
        <v>1144</v>
      </c>
      <c r="K163" s="17">
        <v>15000</v>
      </c>
      <c r="L163" s="24">
        <v>44438</v>
      </c>
      <c r="M163" s="13" t="s">
        <v>99</v>
      </c>
      <c r="N163" s="16"/>
      <c r="O163" s="16"/>
    </row>
    <row r="164" customHeight="1" spans="1:15">
      <c r="A164" s="13">
        <v>159</v>
      </c>
      <c r="B164" s="16" t="s">
        <v>777</v>
      </c>
      <c r="C164" s="16" t="s">
        <v>990</v>
      </c>
      <c r="D164" s="13" t="s">
        <v>1144</v>
      </c>
      <c r="E164" s="17">
        <v>341509</v>
      </c>
      <c r="F164" s="15">
        <v>1650000067</v>
      </c>
      <c r="G164" s="14" t="s">
        <v>1188</v>
      </c>
      <c r="H164" s="13" t="s">
        <v>113</v>
      </c>
      <c r="I164" s="16" t="s">
        <v>1191</v>
      </c>
      <c r="J164" s="16" t="s">
        <v>1144</v>
      </c>
      <c r="K164" s="17">
        <v>15000</v>
      </c>
      <c r="L164" s="24">
        <v>44438</v>
      </c>
      <c r="M164" s="13" t="s">
        <v>99</v>
      </c>
      <c r="N164" s="16"/>
      <c r="O164" s="16"/>
    </row>
    <row r="165" customHeight="1" spans="1:15">
      <c r="A165" s="13">
        <v>160</v>
      </c>
      <c r="B165" s="16" t="s">
        <v>191</v>
      </c>
      <c r="C165" s="16" t="s">
        <v>990</v>
      </c>
      <c r="D165" s="13" t="s">
        <v>1144</v>
      </c>
      <c r="E165" s="17">
        <v>50000</v>
      </c>
      <c r="F165" s="15">
        <v>1650000070</v>
      </c>
      <c r="G165" s="14" t="s">
        <v>1192</v>
      </c>
      <c r="H165" s="13" t="s">
        <v>224</v>
      </c>
      <c r="I165" s="16" t="s">
        <v>1182</v>
      </c>
      <c r="J165" s="16" t="s">
        <v>1144</v>
      </c>
      <c r="K165" s="17">
        <v>191000</v>
      </c>
      <c r="L165" s="24">
        <v>44438</v>
      </c>
      <c r="M165" s="13" t="s">
        <v>99</v>
      </c>
      <c r="N165" s="16"/>
      <c r="O165" s="16"/>
    </row>
    <row r="166" customHeight="1" spans="1:15">
      <c r="A166" s="13">
        <v>161</v>
      </c>
      <c r="B166" s="16" t="s">
        <v>191</v>
      </c>
      <c r="C166" s="16"/>
      <c r="D166" s="13" t="s">
        <v>1144</v>
      </c>
      <c r="E166" s="17">
        <v>100000</v>
      </c>
      <c r="F166" s="15">
        <v>1650000114</v>
      </c>
      <c r="G166" s="14" t="s">
        <v>1193</v>
      </c>
      <c r="H166" s="13" t="s">
        <v>224</v>
      </c>
      <c r="I166" s="16" t="s">
        <v>1194</v>
      </c>
      <c r="J166" s="16" t="s">
        <v>1144</v>
      </c>
      <c r="K166" s="17">
        <v>12000</v>
      </c>
      <c r="L166" s="24">
        <v>44453</v>
      </c>
      <c r="M166" s="13" t="s">
        <v>99</v>
      </c>
      <c r="N166" s="16"/>
      <c r="O166" s="16"/>
    </row>
    <row r="167" customHeight="1" spans="1:15">
      <c r="A167" s="13">
        <v>162</v>
      </c>
      <c r="B167" s="16" t="s">
        <v>782</v>
      </c>
      <c r="C167" s="16" t="s">
        <v>990</v>
      </c>
      <c r="D167" s="13" t="s">
        <v>1144</v>
      </c>
      <c r="E167" s="17">
        <v>100000</v>
      </c>
      <c r="F167" s="15">
        <v>1650000117</v>
      </c>
      <c r="G167" s="14" t="s">
        <v>1195</v>
      </c>
      <c r="H167" s="13" t="s">
        <v>224</v>
      </c>
      <c r="I167" s="16" t="s">
        <v>1196</v>
      </c>
      <c r="J167" s="16" t="s">
        <v>1144</v>
      </c>
      <c r="K167" s="17">
        <v>1600</v>
      </c>
      <c r="L167" s="24">
        <v>44453</v>
      </c>
      <c r="M167" s="13" t="s">
        <v>99</v>
      </c>
      <c r="N167" s="16"/>
      <c r="O167" s="16"/>
    </row>
    <row r="168" customHeight="1" spans="1:15">
      <c r="A168" s="13">
        <v>163</v>
      </c>
      <c r="B168" s="16" t="s">
        <v>1197</v>
      </c>
      <c r="C168" s="16" t="s">
        <v>990</v>
      </c>
      <c r="D168" s="13" t="s">
        <v>1144</v>
      </c>
      <c r="E168" s="17">
        <v>10000</v>
      </c>
      <c r="F168" s="15">
        <v>1650000134</v>
      </c>
      <c r="G168" s="14" t="s">
        <v>1198</v>
      </c>
      <c r="H168" s="13" t="s">
        <v>76</v>
      </c>
      <c r="I168" s="16" t="s">
        <v>1179</v>
      </c>
      <c r="J168" s="16" t="s">
        <v>1144</v>
      </c>
      <c r="K168" s="17">
        <v>20000</v>
      </c>
      <c r="L168" s="24">
        <v>44462</v>
      </c>
      <c r="M168" s="13" t="s">
        <v>99</v>
      </c>
      <c r="N168" s="16"/>
      <c r="O168" s="16"/>
    </row>
    <row r="169" customHeight="1" spans="1:15">
      <c r="A169" s="13">
        <v>164</v>
      </c>
      <c r="B169" s="16" t="s">
        <v>1199</v>
      </c>
      <c r="C169" s="16"/>
      <c r="D169" s="13" t="s">
        <v>1144</v>
      </c>
      <c r="E169" s="17">
        <v>40000</v>
      </c>
      <c r="F169" s="15">
        <v>1650000136</v>
      </c>
      <c r="G169" s="14" t="s">
        <v>1200</v>
      </c>
      <c r="H169" s="13" t="s">
        <v>264</v>
      </c>
      <c r="I169" s="16" t="s">
        <v>988</v>
      </c>
      <c r="J169" s="16" t="s">
        <v>1144</v>
      </c>
      <c r="K169" s="17">
        <v>20000</v>
      </c>
      <c r="L169" s="24">
        <v>44462</v>
      </c>
      <c r="M169" s="13" t="s">
        <v>99</v>
      </c>
      <c r="N169" s="16"/>
      <c r="O169" s="16"/>
    </row>
    <row r="170" customHeight="1" spans="1:15">
      <c r="A170" s="13">
        <v>165</v>
      </c>
      <c r="B170" s="16" t="s">
        <v>191</v>
      </c>
      <c r="C170" s="16"/>
      <c r="D170" s="13" t="s">
        <v>1144</v>
      </c>
      <c r="E170" s="17">
        <v>194000</v>
      </c>
      <c r="F170" s="15">
        <v>1650000137</v>
      </c>
      <c r="G170" s="14" t="s">
        <v>1201</v>
      </c>
      <c r="H170" s="13" t="s">
        <v>264</v>
      </c>
      <c r="I170" s="16" t="s">
        <v>1202</v>
      </c>
      <c r="J170" s="16" t="s">
        <v>1144</v>
      </c>
      <c r="K170" s="17">
        <v>66653</v>
      </c>
      <c r="L170" s="24">
        <v>44497</v>
      </c>
      <c r="M170" s="13" t="s">
        <v>76</v>
      </c>
      <c r="N170" s="16"/>
      <c r="O170" s="16"/>
    </row>
    <row r="171" customHeight="1" spans="1:15">
      <c r="A171" s="13">
        <v>166</v>
      </c>
      <c r="B171" s="16" t="s">
        <v>191</v>
      </c>
      <c r="C171" s="16" t="s">
        <v>990</v>
      </c>
      <c r="D171" s="13" t="s">
        <v>1144</v>
      </c>
      <c r="E171" s="17">
        <v>100000</v>
      </c>
      <c r="F171" s="15">
        <v>1650000141</v>
      </c>
      <c r="G171" s="14" t="s">
        <v>1203</v>
      </c>
      <c r="H171" s="13" t="s">
        <v>264</v>
      </c>
      <c r="I171" s="16" t="s">
        <v>1204</v>
      </c>
      <c r="J171" s="16" t="s">
        <v>1144</v>
      </c>
      <c r="K171" s="17">
        <v>1000</v>
      </c>
      <c r="L171" s="24">
        <v>44484</v>
      </c>
      <c r="M171" s="13" t="s">
        <v>76</v>
      </c>
      <c r="N171" s="16"/>
      <c r="O171" s="16"/>
    </row>
    <row r="172" customHeight="1" spans="1:15">
      <c r="A172" s="13">
        <v>167</v>
      </c>
      <c r="B172" s="16" t="s">
        <v>777</v>
      </c>
      <c r="C172" s="16" t="s">
        <v>990</v>
      </c>
      <c r="D172" s="13" t="s">
        <v>1144</v>
      </c>
      <c r="E172" s="17">
        <v>10645</v>
      </c>
      <c r="F172" s="28" t="s">
        <v>1205</v>
      </c>
      <c r="G172" s="14" t="s">
        <v>1206</v>
      </c>
      <c r="H172" s="13" t="s">
        <v>76</v>
      </c>
      <c r="I172" s="16" t="s">
        <v>1182</v>
      </c>
      <c r="J172" s="16" t="s">
        <v>1144</v>
      </c>
      <c r="K172" s="17">
        <v>26000</v>
      </c>
      <c r="L172" s="24">
        <v>44511</v>
      </c>
      <c r="M172" s="13" t="s">
        <v>76</v>
      </c>
      <c r="N172" s="16"/>
      <c r="O172" s="16"/>
    </row>
    <row r="173" customHeight="1" spans="1:15">
      <c r="A173" s="13">
        <v>168</v>
      </c>
      <c r="B173" s="16" t="s">
        <v>777</v>
      </c>
      <c r="C173" s="16" t="s">
        <v>990</v>
      </c>
      <c r="D173" s="13" t="s">
        <v>1144</v>
      </c>
      <c r="E173" s="17">
        <v>302184</v>
      </c>
      <c r="F173" s="28" t="s">
        <v>1207</v>
      </c>
      <c r="G173" s="14" t="s">
        <v>1206</v>
      </c>
      <c r="H173" s="13" t="s">
        <v>76</v>
      </c>
      <c r="I173" s="16" t="s">
        <v>1208</v>
      </c>
      <c r="J173" s="16" t="s">
        <v>1144</v>
      </c>
      <c r="K173" s="17">
        <v>10000</v>
      </c>
      <c r="L173" s="24">
        <v>44504</v>
      </c>
      <c r="M173" s="13" t="s">
        <v>76</v>
      </c>
      <c r="N173" s="16"/>
      <c r="O173" s="16"/>
    </row>
    <row r="174" customHeight="1" spans="1:15">
      <c r="A174" s="13">
        <v>169</v>
      </c>
      <c r="B174" s="16" t="s">
        <v>817</v>
      </c>
      <c r="C174" s="16"/>
      <c r="D174" s="13" t="s">
        <v>1144</v>
      </c>
      <c r="E174" s="17">
        <v>62962</v>
      </c>
      <c r="F174" s="15">
        <v>1650000042</v>
      </c>
      <c r="G174" s="14" t="s">
        <v>1209</v>
      </c>
      <c r="H174" s="13" t="s">
        <v>113</v>
      </c>
      <c r="I174" s="16" t="s">
        <v>1151</v>
      </c>
      <c r="J174" s="16" t="s">
        <v>1144</v>
      </c>
      <c r="K174" s="17">
        <v>30000</v>
      </c>
      <c r="L174" s="24">
        <v>44519</v>
      </c>
      <c r="M174" s="13" t="s">
        <v>76</v>
      </c>
      <c r="N174" s="16"/>
      <c r="O174" s="16"/>
    </row>
    <row r="175" customHeight="1" spans="1:15">
      <c r="A175" s="13">
        <v>170</v>
      </c>
      <c r="B175" s="16" t="s">
        <v>1183</v>
      </c>
      <c r="C175" s="16" t="s">
        <v>990</v>
      </c>
      <c r="D175" s="13" t="s">
        <v>1144</v>
      </c>
      <c r="E175" s="17">
        <v>30000</v>
      </c>
      <c r="F175" s="15">
        <v>1650000143</v>
      </c>
      <c r="G175" s="14" t="s">
        <v>1210</v>
      </c>
      <c r="H175" s="13" t="s">
        <v>113</v>
      </c>
      <c r="I175" s="16" t="s">
        <v>1211</v>
      </c>
      <c r="J175" s="16" t="s">
        <v>1144</v>
      </c>
      <c r="K175" s="17">
        <v>18000</v>
      </c>
      <c r="L175" s="24">
        <v>44581</v>
      </c>
      <c r="M175" s="13" t="s">
        <v>99</v>
      </c>
      <c r="N175" s="16"/>
      <c r="O175" s="16"/>
    </row>
    <row r="176" customHeight="1" spans="1:15">
      <c r="A176" s="13">
        <v>171</v>
      </c>
      <c r="B176" s="16" t="s">
        <v>982</v>
      </c>
      <c r="C176" s="16"/>
      <c r="D176" s="13" t="s">
        <v>1144</v>
      </c>
      <c r="E176" s="17">
        <f>312001.77+33.33+100000</f>
        <v>412035.1</v>
      </c>
      <c r="F176" s="15"/>
      <c r="G176" s="14" t="s">
        <v>1212</v>
      </c>
      <c r="H176" s="13"/>
      <c r="I176" s="16" t="s">
        <v>1213</v>
      </c>
      <c r="J176" s="16" t="s">
        <v>1144</v>
      </c>
      <c r="K176" s="17">
        <v>35000</v>
      </c>
      <c r="L176" s="24">
        <v>44581</v>
      </c>
      <c r="M176" s="13" t="s">
        <v>99</v>
      </c>
      <c r="N176" s="16"/>
      <c r="O176" s="16"/>
    </row>
    <row r="177" s="5" customFormat="1" customHeight="1" spans="1:15">
      <c r="A177" s="13">
        <v>172</v>
      </c>
      <c r="B177" s="20"/>
      <c r="C177" s="26"/>
      <c r="D177" s="20"/>
      <c r="E177" s="21"/>
      <c r="F177" s="22"/>
      <c r="G177" s="23"/>
      <c r="H177" s="20"/>
      <c r="I177" s="16" t="s">
        <v>1214</v>
      </c>
      <c r="J177" s="16" t="s">
        <v>1144</v>
      </c>
      <c r="K177" s="17">
        <v>32800</v>
      </c>
      <c r="L177" s="29">
        <v>44581</v>
      </c>
      <c r="M177" s="30" t="s">
        <v>99</v>
      </c>
      <c r="N177" s="26"/>
      <c r="O177" s="26"/>
    </row>
    <row r="178" customHeight="1" spans="1:15">
      <c r="A178" s="13">
        <v>173</v>
      </c>
      <c r="B178" s="16"/>
      <c r="C178" s="16"/>
      <c r="D178" s="13"/>
      <c r="E178" s="17"/>
      <c r="F178" s="15"/>
      <c r="G178" s="14"/>
      <c r="H178" s="13"/>
      <c r="I178" s="16" t="s">
        <v>1215</v>
      </c>
      <c r="J178" s="16" t="s">
        <v>1144</v>
      </c>
      <c r="K178" s="17">
        <v>25000</v>
      </c>
      <c r="L178" s="24">
        <v>44581</v>
      </c>
      <c r="M178" s="13" t="s">
        <v>99</v>
      </c>
      <c r="N178" s="16"/>
      <c r="O178" s="16"/>
    </row>
    <row r="179" customHeight="1" spans="1:15">
      <c r="A179" s="13">
        <v>174</v>
      </c>
      <c r="B179" s="16"/>
      <c r="C179" s="16"/>
      <c r="D179" s="13"/>
      <c r="E179" s="17"/>
      <c r="F179" s="15"/>
      <c r="G179" s="14"/>
      <c r="H179" s="13"/>
      <c r="I179" s="16" t="s">
        <v>1216</v>
      </c>
      <c r="J179" s="16" t="s">
        <v>1144</v>
      </c>
      <c r="K179" s="17">
        <v>23800</v>
      </c>
      <c r="L179" s="24">
        <v>44581</v>
      </c>
      <c r="M179" s="13" t="s">
        <v>99</v>
      </c>
      <c r="N179" s="16"/>
      <c r="O179" s="16"/>
    </row>
    <row r="180" customHeight="1" spans="1:15">
      <c r="A180" s="13">
        <v>175</v>
      </c>
      <c r="B180" s="16"/>
      <c r="C180" s="16"/>
      <c r="D180" s="13"/>
      <c r="E180" s="17"/>
      <c r="F180" s="15"/>
      <c r="G180" s="14"/>
      <c r="H180" s="13"/>
      <c r="I180" s="16" t="s">
        <v>1217</v>
      </c>
      <c r="J180" s="16" t="s">
        <v>1144</v>
      </c>
      <c r="K180" s="17">
        <v>26000</v>
      </c>
      <c r="L180" s="24">
        <v>44590</v>
      </c>
      <c r="M180" s="13" t="s">
        <v>76</v>
      </c>
      <c r="N180" s="16"/>
      <c r="O180" s="16"/>
    </row>
    <row r="181" customHeight="1" spans="1:15">
      <c r="A181" s="13">
        <v>176</v>
      </c>
      <c r="B181" s="16"/>
      <c r="C181" s="16"/>
      <c r="D181" s="13"/>
      <c r="E181" s="17"/>
      <c r="F181" s="15"/>
      <c r="G181" s="14"/>
      <c r="H181" s="13"/>
      <c r="I181" s="16" t="s">
        <v>1218</v>
      </c>
      <c r="J181" s="16" t="s">
        <v>1144</v>
      </c>
      <c r="K181" s="17">
        <v>0</v>
      </c>
      <c r="L181" s="24">
        <v>44590</v>
      </c>
      <c r="M181" s="13" t="s">
        <v>113</v>
      </c>
      <c r="N181" s="16"/>
      <c r="O181" s="16"/>
    </row>
    <row r="182" customHeight="1" spans="1:15">
      <c r="A182" s="13">
        <v>177</v>
      </c>
      <c r="B182" s="16"/>
      <c r="C182" s="16"/>
      <c r="D182" s="13"/>
      <c r="E182" s="17"/>
      <c r="F182" s="15"/>
      <c r="G182" s="14"/>
      <c r="H182" s="13"/>
      <c r="I182" s="16" t="s">
        <v>1219</v>
      </c>
      <c r="J182" s="16" t="s">
        <v>1144</v>
      </c>
      <c r="K182" s="17">
        <v>100000</v>
      </c>
      <c r="L182" s="24">
        <v>44580</v>
      </c>
      <c r="M182" s="13" t="s">
        <v>39</v>
      </c>
      <c r="N182" s="16"/>
      <c r="O182" s="16"/>
    </row>
    <row r="183" customHeight="1" spans="1:15">
      <c r="A183" s="13">
        <v>178</v>
      </c>
      <c r="B183" s="16"/>
      <c r="C183" s="16"/>
      <c r="D183" s="13"/>
      <c r="E183" s="17"/>
      <c r="F183" s="15"/>
      <c r="G183" s="14"/>
      <c r="H183" s="13"/>
      <c r="I183" s="16" t="s">
        <v>1220</v>
      </c>
      <c r="J183" s="16" t="s">
        <v>1144</v>
      </c>
      <c r="K183" s="17">
        <v>20366</v>
      </c>
      <c r="L183" s="24">
        <v>44572</v>
      </c>
      <c r="M183" s="13" t="s">
        <v>224</v>
      </c>
      <c r="N183" s="16"/>
      <c r="O183" s="16"/>
    </row>
    <row r="184" customHeight="1" spans="1:15">
      <c r="A184" s="13">
        <v>179</v>
      </c>
      <c r="B184" s="16"/>
      <c r="C184" s="16"/>
      <c r="D184" s="13"/>
      <c r="E184" s="17"/>
      <c r="F184" s="15"/>
      <c r="G184" s="14"/>
      <c r="H184" s="13"/>
      <c r="I184" s="16" t="s">
        <v>1221</v>
      </c>
      <c r="J184" s="16" t="s">
        <v>1144</v>
      </c>
      <c r="K184" s="17">
        <v>60000</v>
      </c>
      <c r="L184" s="24">
        <v>44572</v>
      </c>
      <c r="M184" s="13" t="s">
        <v>211</v>
      </c>
      <c r="N184" s="16"/>
      <c r="O184" s="16"/>
    </row>
    <row r="185" customHeight="1" spans="1:15">
      <c r="A185" s="13">
        <v>180</v>
      </c>
      <c r="B185" s="16"/>
      <c r="C185" s="16"/>
      <c r="D185" s="13"/>
      <c r="E185" s="17"/>
      <c r="F185" s="15"/>
      <c r="G185" s="14"/>
      <c r="H185" s="13"/>
      <c r="I185" s="16" t="s">
        <v>1222</v>
      </c>
      <c r="J185" s="16" t="s">
        <v>1144</v>
      </c>
      <c r="K185" s="17">
        <v>97000</v>
      </c>
      <c r="L185" s="24">
        <v>44627</v>
      </c>
      <c r="M185" s="13" t="s">
        <v>76</v>
      </c>
      <c r="N185" s="16"/>
      <c r="O185" s="16"/>
    </row>
    <row r="186" customHeight="1" spans="1:15">
      <c r="A186" s="13">
        <v>181</v>
      </c>
      <c r="B186" s="16"/>
      <c r="C186" s="16"/>
      <c r="D186" s="13"/>
      <c r="E186" s="17"/>
      <c r="F186" s="15"/>
      <c r="G186" s="14"/>
      <c r="H186" s="13"/>
      <c r="I186" s="16" t="s">
        <v>1182</v>
      </c>
      <c r="J186" s="16" t="s">
        <v>1144</v>
      </c>
      <c r="K186" s="17">
        <v>94000</v>
      </c>
      <c r="L186" s="24">
        <v>44627</v>
      </c>
      <c r="M186" s="13" t="s">
        <v>76</v>
      </c>
      <c r="N186" s="16"/>
      <c r="O186" s="16"/>
    </row>
    <row r="187" customHeight="1" spans="1:15">
      <c r="A187" s="13">
        <v>182</v>
      </c>
      <c r="B187" s="16"/>
      <c r="C187" s="16"/>
      <c r="D187" s="13"/>
      <c r="E187" s="17"/>
      <c r="F187" s="15"/>
      <c r="G187" s="14"/>
      <c r="H187" s="13"/>
      <c r="I187" s="16" t="s">
        <v>779</v>
      </c>
      <c r="J187" s="16" t="s">
        <v>1144</v>
      </c>
      <c r="K187" s="17">
        <v>417613</v>
      </c>
      <c r="L187" s="24">
        <v>44665</v>
      </c>
      <c r="M187" s="13" t="s">
        <v>39</v>
      </c>
      <c r="N187" s="16"/>
      <c r="O187" s="16"/>
    </row>
    <row r="188" customHeight="1" spans="1:15">
      <c r="A188" s="13">
        <v>183</v>
      </c>
      <c r="B188" s="16"/>
      <c r="C188" s="16"/>
      <c r="D188" s="13"/>
      <c r="E188" s="17"/>
      <c r="F188" s="15"/>
      <c r="G188" s="14"/>
      <c r="H188" s="13"/>
      <c r="I188" s="16" t="s">
        <v>1223</v>
      </c>
      <c r="J188" s="16" t="s">
        <v>1144</v>
      </c>
      <c r="K188" s="17">
        <v>50000</v>
      </c>
      <c r="L188" s="24">
        <v>44676</v>
      </c>
      <c r="M188" s="13" t="s">
        <v>224</v>
      </c>
      <c r="N188" s="16"/>
      <c r="O188" s="16"/>
    </row>
    <row r="189" customHeight="1" spans="1:15">
      <c r="A189" s="13">
        <v>184</v>
      </c>
      <c r="B189" s="16"/>
      <c r="C189" s="16"/>
      <c r="D189" s="13"/>
      <c r="E189" s="17"/>
      <c r="F189" s="15"/>
      <c r="G189" s="14"/>
      <c r="H189" s="13"/>
      <c r="I189" s="16" t="s">
        <v>1224</v>
      </c>
      <c r="J189" s="16" t="s">
        <v>1144</v>
      </c>
      <c r="K189" s="17">
        <v>20000</v>
      </c>
      <c r="L189" s="24">
        <v>44701</v>
      </c>
      <c r="M189" s="13" t="s">
        <v>76</v>
      </c>
      <c r="N189" s="16"/>
      <c r="O189" s="16"/>
    </row>
    <row r="190" customHeight="1" spans="1:15">
      <c r="A190" s="13">
        <v>185</v>
      </c>
      <c r="B190" s="16"/>
      <c r="C190" s="16"/>
      <c r="D190" s="13"/>
      <c r="E190" s="17"/>
      <c r="F190" s="15"/>
      <c r="G190" s="14"/>
      <c r="H190" s="13"/>
      <c r="I190" s="16" t="s">
        <v>1185</v>
      </c>
      <c r="J190" s="16" t="s">
        <v>1144</v>
      </c>
      <c r="K190" s="17">
        <v>100000</v>
      </c>
      <c r="L190" s="24">
        <v>44727</v>
      </c>
      <c r="M190" s="13" t="s">
        <v>99</v>
      </c>
      <c r="N190" s="16"/>
      <c r="O190" s="16"/>
    </row>
    <row r="191" customHeight="1" spans="1:15">
      <c r="A191" s="13">
        <v>186</v>
      </c>
      <c r="B191" s="16"/>
      <c r="C191" s="16"/>
      <c r="D191" s="13"/>
      <c r="E191" s="17"/>
      <c r="F191" s="15"/>
      <c r="G191" s="14"/>
      <c r="H191" s="13"/>
      <c r="I191" s="16" t="s">
        <v>1225</v>
      </c>
      <c r="J191" s="16" t="s">
        <v>1144</v>
      </c>
      <c r="K191" s="17">
        <v>12000</v>
      </c>
      <c r="L191" s="24">
        <v>44770</v>
      </c>
      <c r="M191" s="13" t="s">
        <v>113</v>
      </c>
      <c r="N191" s="16"/>
      <c r="O191" s="16"/>
    </row>
    <row r="192" customHeight="1" spans="1:15">
      <c r="A192" s="13">
        <v>187</v>
      </c>
      <c r="B192" s="16"/>
      <c r="C192" s="16"/>
      <c r="D192" s="13"/>
      <c r="E192" s="17"/>
      <c r="F192" s="15"/>
      <c r="G192" s="14"/>
      <c r="H192" s="13"/>
      <c r="I192" s="16" t="s">
        <v>1182</v>
      </c>
      <c r="J192" s="16" t="s">
        <v>1144</v>
      </c>
      <c r="K192" s="17">
        <v>194000</v>
      </c>
      <c r="L192" s="24">
        <v>44800</v>
      </c>
      <c r="M192" s="13" t="s">
        <v>76</v>
      </c>
      <c r="N192" s="16"/>
      <c r="O192" s="16"/>
    </row>
    <row r="193" customHeight="1" spans="1:15">
      <c r="A193" s="13">
        <v>188</v>
      </c>
      <c r="B193" s="16"/>
      <c r="C193" s="16"/>
      <c r="D193" s="13"/>
      <c r="E193" s="17"/>
      <c r="F193" s="15"/>
      <c r="G193" s="14"/>
      <c r="H193" s="13"/>
      <c r="I193" s="16" t="s">
        <v>779</v>
      </c>
      <c r="J193" s="16" t="s">
        <v>1144</v>
      </c>
      <c r="K193" s="17">
        <v>178977</v>
      </c>
      <c r="L193" s="24">
        <v>44817</v>
      </c>
      <c r="M193" s="13" t="s">
        <v>76</v>
      </c>
      <c r="N193" s="16"/>
      <c r="O193" s="16"/>
    </row>
    <row r="194" customHeight="1" spans="1:15">
      <c r="A194" s="13">
        <v>189</v>
      </c>
      <c r="B194" s="16"/>
      <c r="C194" s="16"/>
      <c r="D194" s="13"/>
      <c r="E194" s="17"/>
      <c r="F194" s="15"/>
      <c r="G194" s="14"/>
      <c r="H194" s="13"/>
      <c r="I194" s="16" t="s">
        <v>52</v>
      </c>
      <c r="J194" s="16" t="s">
        <v>1144</v>
      </c>
      <c r="K194" s="17">
        <v>10000</v>
      </c>
      <c r="L194" s="24">
        <v>44812</v>
      </c>
      <c r="M194" s="13" t="s">
        <v>113</v>
      </c>
      <c r="N194" s="16"/>
      <c r="O194" s="16"/>
    </row>
    <row r="195" customHeight="1" spans="1:15">
      <c r="A195" s="13">
        <v>190</v>
      </c>
      <c r="B195" s="16"/>
      <c r="C195" s="16"/>
      <c r="D195" s="13"/>
      <c r="E195" s="17"/>
      <c r="F195" s="15"/>
      <c r="G195" s="14"/>
      <c r="H195" s="13"/>
      <c r="I195" s="16" t="s">
        <v>1220</v>
      </c>
      <c r="J195" s="16" t="s">
        <v>1144</v>
      </c>
      <c r="K195" s="17">
        <v>20000</v>
      </c>
      <c r="L195" s="24">
        <v>44824</v>
      </c>
      <c r="M195" s="13" t="s">
        <v>39</v>
      </c>
      <c r="N195" s="16"/>
      <c r="O195" s="16"/>
    </row>
    <row r="196" customHeight="1" spans="1:15">
      <c r="A196" s="13">
        <v>191</v>
      </c>
      <c r="B196" s="16"/>
      <c r="C196" s="16"/>
      <c r="D196" s="13"/>
      <c r="E196" s="17"/>
      <c r="F196" s="15"/>
      <c r="G196" s="14"/>
      <c r="H196" s="13"/>
      <c r="I196" s="16" t="s">
        <v>1226</v>
      </c>
      <c r="J196" s="16" t="s">
        <v>1144</v>
      </c>
      <c r="K196" s="17">
        <v>21000</v>
      </c>
      <c r="L196" s="24">
        <v>44853</v>
      </c>
      <c r="M196" s="13" t="s">
        <v>39</v>
      </c>
      <c r="N196" s="16"/>
      <c r="O196" s="16"/>
    </row>
    <row r="197" customHeight="1" spans="1:15">
      <c r="A197" s="13">
        <v>192</v>
      </c>
      <c r="B197" s="16"/>
      <c r="C197" s="16"/>
      <c r="D197" s="13"/>
      <c r="E197" s="17"/>
      <c r="F197" s="15"/>
      <c r="G197" s="14"/>
      <c r="H197" s="13"/>
      <c r="I197" s="16" t="s">
        <v>779</v>
      </c>
      <c r="J197" s="16" t="s">
        <v>1144</v>
      </c>
      <c r="K197" s="17">
        <v>218980.3</v>
      </c>
      <c r="L197" s="24">
        <v>44890</v>
      </c>
      <c r="M197" s="13" t="s">
        <v>99</v>
      </c>
      <c r="N197" s="16"/>
      <c r="O197" s="16"/>
    </row>
    <row r="198" customHeight="1" spans="1:15">
      <c r="A198" s="13">
        <v>193</v>
      </c>
      <c r="B198" s="16"/>
      <c r="C198" s="16"/>
      <c r="D198" s="13"/>
      <c r="E198" s="17"/>
      <c r="F198" s="15"/>
      <c r="G198" s="14"/>
      <c r="H198" s="13"/>
      <c r="I198" s="16" t="s">
        <v>1202</v>
      </c>
      <c r="J198" s="16" t="s">
        <v>1144</v>
      </c>
      <c r="K198" s="17">
        <v>62962</v>
      </c>
      <c r="L198" s="24">
        <v>44872</v>
      </c>
      <c r="M198" s="13" t="s">
        <v>99</v>
      </c>
      <c r="N198" s="16"/>
      <c r="O198" s="16"/>
    </row>
    <row r="199" customHeight="1" spans="1:15">
      <c r="A199" s="13">
        <v>194</v>
      </c>
      <c r="B199" s="16"/>
      <c r="C199" s="16"/>
      <c r="D199" s="13"/>
      <c r="E199" s="17"/>
      <c r="F199" s="15"/>
      <c r="G199" s="14"/>
      <c r="H199" s="13"/>
      <c r="I199" s="16" t="s">
        <v>1227</v>
      </c>
      <c r="J199" s="16" t="s">
        <v>1144</v>
      </c>
      <c r="K199" s="17">
        <v>92400</v>
      </c>
      <c r="L199" s="24">
        <v>44925</v>
      </c>
      <c r="M199" s="13" t="s">
        <v>99</v>
      </c>
      <c r="N199" s="16"/>
      <c r="O199" s="16"/>
    </row>
    <row r="200" customHeight="1" spans="1:15">
      <c r="A200" s="13">
        <v>195</v>
      </c>
      <c r="B200" s="16"/>
      <c r="C200" s="16"/>
      <c r="D200" s="13"/>
      <c r="E200" s="17"/>
      <c r="F200" s="15"/>
      <c r="G200" s="14"/>
      <c r="H200" s="13"/>
      <c r="I200" s="16" t="s">
        <v>792</v>
      </c>
      <c r="J200" s="16" t="s">
        <v>1144</v>
      </c>
      <c r="K200" s="17">
        <v>51000</v>
      </c>
      <c r="L200" s="24">
        <v>44925</v>
      </c>
      <c r="M200" s="13" t="s">
        <v>99</v>
      </c>
      <c r="N200" s="16"/>
      <c r="O200" s="16"/>
    </row>
    <row r="201" ht="37" customHeight="1" spans="1:15">
      <c r="A201" s="13">
        <v>196</v>
      </c>
      <c r="B201" s="16"/>
      <c r="C201" s="16"/>
      <c r="D201" s="13"/>
      <c r="E201" s="17"/>
      <c r="F201" s="15"/>
      <c r="G201" s="14"/>
      <c r="H201" s="13"/>
      <c r="I201" s="16" t="s">
        <v>1228</v>
      </c>
      <c r="J201" s="16" t="s">
        <v>1144</v>
      </c>
      <c r="K201" s="17">
        <v>50000</v>
      </c>
      <c r="L201" s="24">
        <v>44925</v>
      </c>
      <c r="M201" s="13" t="s">
        <v>76</v>
      </c>
      <c r="N201" s="16"/>
      <c r="O201" s="25" t="s">
        <v>983</v>
      </c>
    </row>
    <row r="202" customHeight="1" spans="1:15">
      <c r="A202" s="13">
        <v>197</v>
      </c>
      <c r="B202" s="16"/>
      <c r="C202" s="16"/>
      <c r="D202" s="13"/>
      <c r="E202" s="17"/>
      <c r="F202" s="15"/>
      <c r="G202" s="14"/>
      <c r="H202" s="13"/>
      <c r="I202" s="16" t="s">
        <v>1229</v>
      </c>
      <c r="J202" s="16" t="s">
        <v>1144</v>
      </c>
      <c r="K202" s="17">
        <v>295200</v>
      </c>
      <c r="L202" s="24"/>
      <c r="M202" s="13"/>
      <c r="N202" s="16"/>
      <c r="O202" s="16"/>
    </row>
    <row r="203" s="5" customFormat="1" customHeight="1" spans="1:15">
      <c r="A203" s="20"/>
      <c r="B203" s="20" t="s">
        <v>1230</v>
      </c>
      <c r="C203" s="20" t="s">
        <v>985</v>
      </c>
      <c r="D203" s="20"/>
      <c r="E203" s="21">
        <f>SUM(E143:E202)</f>
        <v>3474716.1</v>
      </c>
      <c r="F203" s="22"/>
      <c r="G203" s="23"/>
      <c r="H203" s="20"/>
      <c r="I203" s="26"/>
      <c r="J203" s="26"/>
      <c r="K203" s="21">
        <f>SUM(K143:K202)</f>
        <v>3872021.3</v>
      </c>
      <c r="L203" s="27"/>
      <c r="M203" s="20"/>
      <c r="N203" s="21">
        <f>E203-K203</f>
        <v>-397305.2</v>
      </c>
      <c r="O203" s="26"/>
    </row>
    <row r="204" customHeight="1" spans="1:15">
      <c r="A204" s="13"/>
      <c r="B204" s="20" t="s">
        <v>856</v>
      </c>
      <c r="C204" s="16"/>
      <c r="D204" s="13"/>
      <c r="E204" s="21">
        <f>E203+E142+E61</f>
        <v>16378951.56</v>
      </c>
      <c r="F204" s="15"/>
      <c r="G204" s="14"/>
      <c r="H204" s="13"/>
      <c r="I204" s="16"/>
      <c r="J204" s="16"/>
      <c r="K204" s="21">
        <f>K203+K142+K61</f>
        <v>12723354</v>
      </c>
      <c r="L204" s="24"/>
      <c r="M204" s="13"/>
      <c r="N204" s="21">
        <f>E204-K204</f>
        <v>3655597.56</v>
      </c>
      <c r="O204" s="16"/>
    </row>
    <row r="205" customHeight="1" spans="11:11">
      <c r="K205" s="7"/>
    </row>
    <row r="206" customHeight="1" spans="11:11">
      <c r="K206" s="7"/>
    </row>
    <row r="207" customHeight="1" spans="11:11">
      <c r="K207" s="7"/>
    </row>
    <row r="208" customHeight="1" spans="11:11">
      <c r="K208" s="7"/>
    </row>
    <row r="209" customHeight="1" spans="11:11">
      <c r="K209" s="7"/>
    </row>
    <row r="210" customHeight="1" spans="11:11">
      <c r="K210" s="7"/>
    </row>
    <row r="211" customHeight="1" spans="11:11">
      <c r="K211" s="7"/>
    </row>
    <row r="212" customHeight="1" spans="11:11">
      <c r="K212" s="7"/>
    </row>
    <row r="213" customHeight="1" spans="11:11">
      <c r="K213" s="7"/>
    </row>
    <row r="214" customHeight="1" spans="11:11">
      <c r="K214" s="7"/>
    </row>
    <row r="215" customHeight="1" spans="11:11">
      <c r="K215" s="7"/>
    </row>
    <row r="216" customHeight="1" spans="11:11">
      <c r="K216" s="7"/>
    </row>
    <row r="217" customHeight="1" spans="11:11">
      <c r="K217" s="7"/>
    </row>
    <row r="218" customHeight="1" spans="11:11">
      <c r="K218" s="7"/>
    </row>
    <row r="219" customHeight="1" spans="11:11">
      <c r="K219" s="7"/>
    </row>
    <row r="220" customHeight="1" spans="11:11">
      <c r="K220" s="7"/>
    </row>
    <row r="221" customHeight="1" spans="11:11">
      <c r="K221" s="7"/>
    </row>
    <row r="222" customHeight="1" spans="11:11">
      <c r="K222" s="7"/>
    </row>
    <row r="223" customHeight="1" spans="11:11">
      <c r="K223" s="7"/>
    </row>
    <row r="224" customHeight="1" spans="11:11">
      <c r="K224" s="7"/>
    </row>
    <row r="225" customHeight="1" spans="11:11">
      <c r="K225" s="7"/>
    </row>
  </sheetData>
  <mergeCells count="9">
    <mergeCell ref="A1:O1"/>
    <mergeCell ref="E2:H2"/>
    <mergeCell ref="I2:M2"/>
    <mergeCell ref="A2:A3"/>
    <mergeCell ref="B2:B3"/>
    <mergeCell ref="C2:C3"/>
    <mergeCell ref="D2:D3"/>
    <mergeCell ref="N2:N3"/>
    <mergeCell ref="O2:O3"/>
  </mergeCells>
  <pageMargins left="0.75" right="0.75" top="1" bottom="1" header="0.5" footer="0.5"/>
  <pageSetup paperSize="9" scale="4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H174" sqref="H174"/>
    </sheetView>
  </sheetViews>
  <sheetFormatPr defaultColWidth="9" defaultRowHeight="13.5" outlineLevelRow="3"/>
  <cols>
    <col min="1" max="1" width="20.375" customWidth="1"/>
    <col min="2" max="2" width="19.375" customWidth="1"/>
    <col min="3" max="3" width="14.875" style="1"/>
    <col min="4" max="4" width="15.375" style="1" customWidth="1"/>
    <col min="5" max="5" width="17" customWidth="1"/>
    <col min="6" max="6" width="14.5" style="1" customWidth="1"/>
    <col min="7" max="7" width="13.25" customWidth="1"/>
    <col min="8" max="8" width="14.875" customWidth="1"/>
    <col min="9" max="9" width="16.875" customWidth="1"/>
  </cols>
  <sheetData>
    <row r="1" spans="2:8">
      <c r="B1">
        <v>2020</v>
      </c>
      <c r="C1" s="1">
        <v>2021</v>
      </c>
      <c r="D1" s="1">
        <v>2022</v>
      </c>
      <c r="F1">
        <v>2020</v>
      </c>
      <c r="G1">
        <v>2021</v>
      </c>
      <c r="H1">
        <v>2022</v>
      </c>
    </row>
    <row r="2" spans="1:9">
      <c r="A2" t="s">
        <v>984</v>
      </c>
      <c r="B2" s="1">
        <v>1256301.17</v>
      </c>
      <c r="C2" s="1">
        <v>47466</v>
      </c>
      <c r="D2" s="1">
        <v>807651</v>
      </c>
      <c r="E2" s="1">
        <f>SUM(B2:D2)</f>
        <v>2111418.17</v>
      </c>
      <c r="F2" s="1">
        <v>1352588</v>
      </c>
      <c r="G2" s="1">
        <v>56566</v>
      </c>
      <c r="H2" s="1">
        <v>256940</v>
      </c>
      <c r="I2" s="1">
        <f>SUM(F2:H2)</f>
        <v>1666094</v>
      </c>
    </row>
    <row r="3" spans="1:6">
      <c r="A3" t="s">
        <v>1142</v>
      </c>
      <c r="B3" s="1">
        <v>10792817.29</v>
      </c>
      <c r="F3" s="1">
        <v>7147858.7</v>
      </c>
    </row>
    <row r="4" spans="1:9">
      <c r="A4" t="s">
        <v>1230</v>
      </c>
      <c r="B4" s="1">
        <v>100000</v>
      </c>
      <c r="C4" s="1">
        <v>1215300</v>
      </c>
      <c r="D4" s="1">
        <v>2159416.1</v>
      </c>
      <c r="E4" s="1">
        <f>SUM(B4:D4)</f>
        <v>3474716.1</v>
      </c>
      <c r="F4" s="1">
        <v>64000</v>
      </c>
      <c r="G4" s="1">
        <f>1558803+95200</f>
        <v>1654003</v>
      </c>
      <c r="H4" s="1">
        <f>2093898.3+57000</f>
        <v>2150898.3</v>
      </c>
      <c r="I4" s="1">
        <f>SUM(F4:H4)</f>
        <v>3868901.3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H174" sqref="H174"/>
    </sheetView>
  </sheetViews>
  <sheetFormatPr defaultColWidth="9" defaultRowHeight="13.5" outlineLevelCol="5"/>
  <cols>
    <col min="1" max="1" width="26.75" customWidth="1"/>
    <col min="2" max="2" width="14.75" customWidth="1"/>
    <col min="3" max="3" width="12.625" style="1"/>
    <col min="4" max="4" width="11.5" style="2"/>
    <col min="6" max="6" width="12.625"/>
  </cols>
  <sheetData>
    <row r="1" spans="1:5">
      <c r="A1" t="s">
        <v>1174</v>
      </c>
      <c r="B1" t="s">
        <v>1144</v>
      </c>
      <c r="C1" s="1">
        <v>61000</v>
      </c>
      <c r="D1" s="2">
        <v>44228</v>
      </c>
      <c r="E1" t="s">
        <v>99</v>
      </c>
    </row>
    <row r="2" spans="1:5">
      <c r="A2" t="s">
        <v>1176</v>
      </c>
      <c r="B2" t="s">
        <v>1144</v>
      </c>
      <c r="C2" s="1">
        <v>23050</v>
      </c>
      <c r="D2" s="2">
        <v>44230</v>
      </c>
      <c r="E2" t="s">
        <v>76</v>
      </c>
    </row>
    <row r="3" spans="1:5">
      <c r="A3" t="s">
        <v>988</v>
      </c>
      <c r="B3" t="s">
        <v>1144</v>
      </c>
      <c r="C3" s="1">
        <v>10000</v>
      </c>
      <c r="D3" s="2">
        <v>44230</v>
      </c>
      <c r="E3" t="s">
        <v>76</v>
      </c>
    </row>
    <row r="4" spans="1:5">
      <c r="A4" t="s">
        <v>1179</v>
      </c>
      <c r="B4" t="s">
        <v>1144</v>
      </c>
      <c r="C4" s="1">
        <v>10000</v>
      </c>
      <c r="D4" s="2">
        <v>44230</v>
      </c>
      <c r="E4" t="s">
        <v>76</v>
      </c>
    </row>
    <row r="5" spans="1:5">
      <c r="A5" t="s">
        <v>1182</v>
      </c>
      <c r="B5" t="s">
        <v>1144</v>
      </c>
      <c r="C5" s="1">
        <v>107000</v>
      </c>
      <c r="D5" s="2">
        <v>44256</v>
      </c>
      <c r="E5" t="s">
        <v>99</v>
      </c>
    </row>
    <row r="6" spans="1:5">
      <c r="A6" t="s">
        <v>1187</v>
      </c>
      <c r="B6" t="s">
        <v>1144</v>
      </c>
      <c r="C6" s="1">
        <v>63500</v>
      </c>
      <c r="D6" s="2">
        <v>44368</v>
      </c>
      <c r="E6" t="s">
        <v>76</v>
      </c>
    </row>
    <row r="7" spans="1:5">
      <c r="A7" t="s">
        <v>1182</v>
      </c>
      <c r="B7" t="s">
        <v>1144</v>
      </c>
      <c r="C7" s="1">
        <v>191000</v>
      </c>
      <c r="D7" s="2">
        <v>44438</v>
      </c>
      <c r="E7" t="s">
        <v>99</v>
      </c>
    </row>
    <row r="8" spans="1:5">
      <c r="A8" t="s">
        <v>1194</v>
      </c>
      <c r="B8" t="s">
        <v>1144</v>
      </c>
      <c r="C8" s="1">
        <v>12000</v>
      </c>
      <c r="D8" s="2">
        <v>44453</v>
      </c>
      <c r="E8" t="s">
        <v>99</v>
      </c>
    </row>
    <row r="9" spans="1:5">
      <c r="A9" t="s">
        <v>1196</v>
      </c>
      <c r="B9" t="s">
        <v>1144</v>
      </c>
      <c r="C9" s="1">
        <v>1600</v>
      </c>
      <c r="D9" s="2">
        <v>44453</v>
      </c>
      <c r="E9" t="s">
        <v>99</v>
      </c>
    </row>
    <row r="10" spans="1:5">
      <c r="A10" t="s">
        <v>1179</v>
      </c>
      <c r="B10" t="s">
        <v>1144</v>
      </c>
      <c r="C10" s="1">
        <v>20000</v>
      </c>
      <c r="D10" s="2">
        <v>44462</v>
      </c>
      <c r="E10" t="s">
        <v>99</v>
      </c>
    </row>
    <row r="11" spans="1:5">
      <c r="A11" t="s">
        <v>988</v>
      </c>
      <c r="B11" t="s">
        <v>1144</v>
      </c>
      <c r="C11" s="1">
        <v>20000</v>
      </c>
      <c r="D11" s="2">
        <v>44462</v>
      </c>
      <c r="E11" t="s">
        <v>99</v>
      </c>
    </row>
    <row r="12" spans="1:5">
      <c r="A12" t="s">
        <v>1202</v>
      </c>
      <c r="B12" t="s">
        <v>1144</v>
      </c>
      <c r="C12" s="1">
        <v>66653</v>
      </c>
      <c r="D12" s="2">
        <v>44497</v>
      </c>
      <c r="E12" t="s">
        <v>76</v>
      </c>
    </row>
    <row r="13" spans="1:5">
      <c r="A13" t="s">
        <v>1204</v>
      </c>
      <c r="B13" t="s">
        <v>1144</v>
      </c>
      <c r="C13" s="1">
        <v>1000</v>
      </c>
      <c r="D13" s="2">
        <v>44484</v>
      </c>
      <c r="E13" t="s">
        <v>76</v>
      </c>
    </row>
    <row r="14" spans="1:5">
      <c r="A14" t="s">
        <v>1182</v>
      </c>
      <c r="B14" t="s">
        <v>1144</v>
      </c>
      <c r="C14" s="1">
        <v>26000</v>
      </c>
      <c r="D14" s="2">
        <v>44511</v>
      </c>
      <c r="E14" t="s">
        <v>76</v>
      </c>
    </row>
    <row r="15" spans="1:5">
      <c r="A15" t="s">
        <v>1208</v>
      </c>
      <c r="B15" t="s">
        <v>1144</v>
      </c>
      <c r="C15" s="1">
        <v>10000</v>
      </c>
      <c r="D15" s="2">
        <v>44504</v>
      </c>
      <c r="E15" t="s">
        <v>76</v>
      </c>
    </row>
    <row r="16" spans="1:6">
      <c r="A16" t="s">
        <v>1151</v>
      </c>
      <c r="B16" t="s">
        <v>1144</v>
      </c>
      <c r="C16" s="1">
        <v>30000</v>
      </c>
      <c r="D16" s="2">
        <v>44519</v>
      </c>
      <c r="E16" t="s">
        <v>76</v>
      </c>
      <c r="F16" s="1">
        <f>C5+C7+C6+C14+C1</f>
        <v>448500</v>
      </c>
    </row>
    <row r="17" spans="3:3">
      <c r="C17" s="1">
        <f>SUM(C1:C16)</f>
        <v>652803</v>
      </c>
    </row>
    <row r="19" spans="1:1">
      <c r="A19" t="s">
        <v>1233</v>
      </c>
    </row>
    <row r="24" spans="4:4">
      <c r="D24" s="3">
        <v>652803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D9"/>
  <sheetViews>
    <sheetView workbookViewId="0">
      <selection activeCell="H174" sqref="H174"/>
    </sheetView>
  </sheetViews>
  <sheetFormatPr defaultColWidth="9" defaultRowHeight="19" customHeight="1" outlineLevelCol="3"/>
  <cols>
    <col min="1" max="1" width="9" style="1"/>
    <col min="2" max="2" width="13.75" style="1" customWidth="1"/>
    <col min="3" max="3" width="14.875" style="1"/>
    <col min="4" max="4" width="14.5" style="1" customWidth="1"/>
    <col min="5" max="16384" width="9" style="1"/>
  </cols>
  <sheetData>
    <row r="4" customHeight="1" spans="3:4">
      <c r="C4" s="1" t="s">
        <v>1234</v>
      </c>
      <c r="D4" s="1" t="s">
        <v>1235</v>
      </c>
    </row>
    <row r="5" customHeight="1" spans="2:4">
      <c r="B5" s="1">
        <f>SUM(C5:D5)</f>
        <v>2142300.17</v>
      </c>
      <c r="C5" s="1">
        <v>1602972.17</v>
      </c>
      <c r="D5" s="1">
        <v>539328</v>
      </c>
    </row>
    <row r="6" customHeight="1" spans="2:4">
      <c r="B6" s="1">
        <f>SUM(C6:D6)</f>
        <v>1915046</v>
      </c>
      <c r="C6" s="1">
        <v>1389968</v>
      </c>
      <c r="D6" s="1">
        <v>525078</v>
      </c>
    </row>
    <row r="7" customHeight="1" spans="2:4">
      <c r="B7" s="1">
        <f>SUM(C7:D7)</f>
        <v>227254.17</v>
      </c>
      <c r="C7" s="1">
        <f>C5-C6</f>
        <v>213004.17</v>
      </c>
      <c r="D7" s="1">
        <f>D5-D6</f>
        <v>14250</v>
      </c>
    </row>
    <row r="9" customHeight="1" spans="3:3">
      <c r="C9" s="1">
        <v>356900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捐赠资金明细表 (3)</vt:lpstr>
      <vt:lpstr>Sheet6</vt:lpstr>
      <vt:lpstr>Sheet5</vt:lpstr>
      <vt:lpstr>Sheet4</vt:lpstr>
      <vt:lpstr>捐赠资金明细表 (2)</vt:lpstr>
      <vt:lpstr>捐赠资金明细表</vt:lpstr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ＷＨ</cp:lastModifiedBy>
  <dcterms:created xsi:type="dcterms:W3CDTF">2023-04-08T06:13:00Z</dcterms:created>
  <dcterms:modified xsi:type="dcterms:W3CDTF">2025-03-13T07:07:07Z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2387F9FCFA704BA3B253A83F68C63659_13</vt:lpwstr>
  </property>
  <property fmtid="{D5CDD505-2E9C-101B-9397-08002B2CF9AE}" pid="3" name="KSOProductBuildVer">
    <vt:lpwstr>2052-12.1.0.20305</vt:lpwstr>
  </property>
</Properties>
</file>